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ce\Desktop\"/>
    </mc:Choice>
  </mc:AlternateContent>
  <xr:revisionPtr revIDLastSave="0" documentId="13_ncr:1_{1BCEBAA1-BBA8-4AA0-8218-46E4E2A8C28E}" xr6:coauthVersionLast="45" xr6:coauthVersionMax="45" xr10:uidLastSave="{00000000-0000-0000-0000-000000000000}"/>
  <bookViews>
    <workbookView xWindow="-120" yWindow="-120" windowWidth="24240" windowHeight="13140" xr2:uid="{ADB84BA3-AECE-44E9-A71B-0ACA644A51BD}"/>
  </bookViews>
  <sheets>
    <sheet name="Príjmy" sheetId="1" r:id="rId1"/>
    <sheet name="Výdavk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2" i="2" l="1"/>
  <c r="D13" i="2" l="1"/>
  <c r="G12" i="2"/>
  <c r="E13" i="2"/>
  <c r="D77" i="2"/>
  <c r="F77" i="2"/>
  <c r="G77" i="2"/>
  <c r="H77" i="2"/>
  <c r="E77" i="2"/>
  <c r="E79" i="2"/>
  <c r="F44" i="2"/>
  <c r="G44" i="2"/>
  <c r="H44" i="2"/>
  <c r="D44" i="2"/>
  <c r="E44" i="2"/>
  <c r="D72" i="1"/>
  <c r="F72" i="1"/>
  <c r="G72" i="1"/>
  <c r="C72" i="1"/>
  <c r="C61" i="1"/>
  <c r="E252" i="2"/>
  <c r="E245" i="2"/>
  <c r="E240" i="2"/>
  <c r="E232" i="2"/>
  <c r="E230" i="2"/>
  <c r="E227" i="2"/>
  <c r="E225" i="2"/>
  <c r="E222" i="2"/>
  <c r="E218" i="2"/>
  <c r="E212" i="2"/>
  <c r="E210" i="2"/>
  <c r="E207" i="2"/>
  <c r="E205" i="2"/>
  <c r="E202" i="2"/>
  <c r="E201" i="2" s="1"/>
  <c r="E198" i="2"/>
  <c r="E196" i="2"/>
  <c r="E194" i="2"/>
  <c r="E188" i="2"/>
  <c r="E186" i="2"/>
  <c r="E182" i="2"/>
  <c r="E181" i="2" s="1"/>
  <c r="E178" i="2"/>
  <c r="E175" i="2"/>
  <c r="E172" i="2"/>
  <c r="E171" i="2" s="1"/>
  <c r="E168" i="2"/>
  <c r="E166" i="2"/>
  <c r="E164" i="2"/>
  <c r="E163" i="2" s="1"/>
  <c r="E160" i="2"/>
  <c r="E156" i="2"/>
  <c r="E155" i="2" s="1"/>
  <c r="E150" i="2" s="1"/>
  <c r="E145" i="2"/>
  <c r="E143" i="2"/>
  <c r="E142" i="2"/>
  <c r="E139" i="2"/>
  <c r="E136" i="2"/>
  <c r="E129" i="2"/>
  <c r="E126" i="2"/>
  <c r="E123" i="2"/>
  <c r="E120" i="2"/>
  <c r="E116" i="2"/>
  <c r="E115" i="2"/>
  <c r="E112" i="2"/>
  <c r="E110" i="2"/>
  <c r="E108" i="2"/>
  <c r="E107" i="2"/>
  <c r="E102" i="2"/>
  <c r="E100" i="2"/>
  <c r="E96" i="2"/>
  <c r="E93" i="2"/>
  <c r="E89" i="2"/>
  <c r="E87" i="2"/>
  <c r="E86" i="2" s="1"/>
  <c r="E74" i="2"/>
  <c r="E71" i="2"/>
  <c r="E69" i="2"/>
  <c r="E67" i="2"/>
  <c r="E62" i="2" s="1"/>
  <c r="E63" i="2"/>
  <c r="E57" i="2"/>
  <c r="E42" i="2"/>
  <c r="E37" i="2"/>
  <c r="E32" i="2"/>
  <c r="E23" i="2"/>
  <c r="E18" i="2"/>
  <c r="E12" i="2"/>
  <c r="E8" i="2"/>
  <c r="D42" i="1"/>
  <c r="E42" i="1"/>
  <c r="F42" i="1"/>
  <c r="G42" i="1"/>
  <c r="C42" i="1"/>
  <c r="D65" i="1"/>
  <c r="D61" i="1"/>
  <c r="D68" i="1" s="1"/>
  <c r="D54" i="1"/>
  <c r="D51" i="1"/>
  <c r="D58" i="1" s="1"/>
  <c r="D71" i="1" s="1"/>
  <c r="D38" i="1"/>
  <c r="D35" i="1"/>
  <c r="D26" i="1"/>
  <c r="D19" i="1"/>
  <c r="D13" i="1"/>
  <c r="D8" i="1"/>
  <c r="D6" i="1"/>
  <c r="D48" i="1" s="1"/>
  <c r="D70" i="1" s="1"/>
  <c r="D252" i="2"/>
  <c r="D240" i="2"/>
  <c r="D245" i="2" s="1"/>
  <c r="D232" i="2"/>
  <c r="D230" i="2"/>
  <c r="D227" i="2"/>
  <c r="D225" i="2"/>
  <c r="D222" i="2"/>
  <c r="D218" i="2"/>
  <c r="D212" i="2"/>
  <c r="D210" i="2"/>
  <c r="D207" i="2"/>
  <c r="D205" i="2"/>
  <c r="D202" i="2"/>
  <c r="D198" i="2"/>
  <c r="D196" i="2"/>
  <c r="D194" i="2"/>
  <c r="D193" i="2" s="1"/>
  <c r="D188" i="2"/>
  <c r="D186" i="2"/>
  <c r="D182" i="2"/>
  <c r="D178" i="2"/>
  <c r="D175" i="2"/>
  <c r="D172" i="2"/>
  <c r="D171" i="2" s="1"/>
  <c r="D168" i="2"/>
  <c r="D166" i="2"/>
  <c r="D164" i="2"/>
  <c r="D160" i="2"/>
  <c r="D156" i="2"/>
  <c r="D155" i="2"/>
  <c r="D150" i="2" s="1"/>
  <c r="D145" i="2"/>
  <c r="D143" i="2"/>
  <c r="D142" i="2" s="1"/>
  <c r="D139" i="2"/>
  <c r="D136" i="2" s="1"/>
  <c r="D129" i="2"/>
  <c r="D126" i="2"/>
  <c r="D123" i="2"/>
  <c r="D120" i="2"/>
  <c r="D116" i="2"/>
  <c r="D115" i="2" s="1"/>
  <c r="D112" i="2"/>
  <c r="D110" i="2"/>
  <c r="D108" i="2"/>
  <c r="D107" i="2" s="1"/>
  <c r="D102" i="2"/>
  <c r="D100" i="2"/>
  <c r="D96" i="2"/>
  <c r="D93" i="2"/>
  <c r="D89" i="2"/>
  <c r="D87" i="2"/>
  <c r="D79" i="2"/>
  <c r="D74" i="2"/>
  <c r="D71" i="2"/>
  <c r="D69" i="2"/>
  <c r="D67" i="2"/>
  <c r="D62" i="2" s="1"/>
  <c r="D63" i="2"/>
  <c r="D57" i="2"/>
  <c r="D42" i="2"/>
  <c r="D37" i="2"/>
  <c r="D32" i="2"/>
  <c r="D23" i="2"/>
  <c r="D18" i="2"/>
  <c r="D12" i="2"/>
  <c r="D8" i="2"/>
  <c r="C65" i="1"/>
  <c r="C68" i="1"/>
  <c r="C54" i="1"/>
  <c r="C51" i="1"/>
  <c r="C58" i="1" s="1"/>
  <c r="C71" i="1" s="1"/>
  <c r="C38" i="1"/>
  <c r="C35" i="1"/>
  <c r="C26" i="1"/>
  <c r="C19" i="1"/>
  <c r="C13" i="1"/>
  <c r="C8" i="1"/>
  <c r="C6" i="1" s="1"/>
  <c r="C48" i="1" s="1"/>
  <c r="C70" i="1" s="1"/>
  <c r="H252" i="2"/>
  <c r="G252" i="2"/>
  <c r="F252" i="2"/>
  <c r="H240" i="2"/>
  <c r="H245" i="2" s="1"/>
  <c r="G240" i="2"/>
  <c r="G245" i="2" s="1"/>
  <c r="F240" i="2"/>
  <c r="F245" i="2" s="1"/>
  <c r="H232" i="2"/>
  <c r="G232" i="2"/>
  <c r="F232" i="2"/>
  <c r="H230" i="2"/>
  <c r="G230" i="2"/>
  <c r="F230" i="2"/>
  <c r="H227" i="2"/>
  <c r="G227" i="2"/>
  <c r="F227" i="2"/>
  <c r="H225" i="2"/>
  <c r="G225" i="2"/>
  <c r="F225" i="2"/>
  <c r="H222" i="2"/>
  <c r="G222" i="2"/>
  <c r="F222" i="2"/>
  <c r="H218" i="2"/>
  <c r="G218" i="2"/>
  <c r="F218" i="2"/>
  <c r="H212" i="2"/>
  <c r="G212" i="2"/>
  <c r="F212" i="2"/>
  <c r="H210" i="2"/>
  <c r="G210" i="2"/>
  <c r="F210" i="2"/>
  <c r="H207" i="2"/>
  <c r="G207" i="2"/>
  <c r="F207" i="2"/>
  <c r="H205" i="2"/>
  <c r="G205" i="2"/>
  <c r="F205" i="2"/>
  <c r="H202" i="2"/>
  <c r="H201" i="2" s="1"/>
  <c r="G202" i="2"/>
  <c r="F202" i="2"/>
  <c r="G201" i="2"/>
  <c r="H198" i="2"/>
  <c r="G198" i="2"/>
  <c r="F198" i="2"/>
  <c r="H196" i="2"/>
  <c r="G196" i="2"/>
  <c r="F196" i="2"/>
  <c r="F193" i="2" s="1"/>
  <c r="H194" i="2"/>
  <c r="G194" i="2"/>
  <c r="G193" i="2" s="1"/>
  <c r="F194" i="2"/>
  <c r="H193" i="2"/>
  <c r="H188" i="2"/>
  <c r="G188" i="2"/>
  <c r="F188" i="2"/>
  <c r="H186" i="2"/>
  <c r="G186" i="2"/>
  <c r="F186" i="2"/>
  <c r="H182" i="2"/>
  <c r="H181" i="2" s="1"/>
  <c r="G182" i="2"/>
  <c r="F181" i="2"/>
  <c r="H178" i="2"/>
  <c r="G178" i="2"/>
  <c r="F178" i="2"/>
  <c r="H175" i="2"/>
  <c r="H171" i="2" s="1"/>
  <c r="G175" i="2"/>
  <c r="F175" i="2"/>
  <c r="F171" i="2" s="1"/>
  <c r="H172" i="2"/>
  <c r="G172" i="2"/>
  <c r="G171" i="2" s="1"/>
  <c r="F172" i="2"/>
  <c r="H168" i="2"/>
  <c r="G168" i="2"/>
  <c r="F168" i="2"/>
  <c r="H166" i="2"/>
  <c r="G166" i="2"/>
  <c r="F166" i="2"/>
  <c r="H164" i="2"/>
  <c r="H163" i="2" s="1"/>
  <c r="G164" i="2"/>
  <c r="F164" i="2"/>
  <c r="F163" i="2" s="1"/>
  <c r="G163" i="2"/>
  <c r="H160" i="2"/>
  <c r="G160" i="2"/>
  <c r="F160" i="2"/>
  <c r="H156" i="2"/>
  <c r="H155" i="2" s="1"/>
  <c r="H150" i="2" s="1"/>
  <c r="G156" i="2"/>
  <c r="F156" i="2"/>
  <c r="F155" i="2" s="1"/>
  <c r="F150" i="2" s="1"/>
  <c r="H145" i="2"/>
  <c r="G145" i="2"/>
  <c r="F145" i="2"/>
  <c r="H143" i="2"/>
  <c r="G143" i="2"/>
  <c r="G142" i="2" s="1"/>
  <c r="F143" i="2"/>
  <c r="H142" i="2"/>
  <c r="F142" i="2"/>
  <c r="H139" i="2"/>
  <c r="G139" i="2"/>
  <c r="G136" i="2" s="1"/>
  <c r="F139" i="2"/>
  <c r="H136" i="2"/>
  <c r="F136" i="2"/>
  <c r="H129" i="2"/>
  <c r="G129" i="2"/>
  <c r="F129" i="2"/>
  <c r="H126" i="2"/>
  <c r="G126" i="2"/>
  <c r="F126" i="2"/>
  <c r="H123" i="2"/>
  <c r="G123" i="2"/>
  <c r="F123" i="2"/>
  <c r="H120" i="2"/>
  <c r="G120" i="2"/>
  <c r="F120" i="2"/>
  <c r="H116" i="2"/>
  <c r="G116" i="2"/>
  <c r="F116" i="2"/>
  <c r="H112" i="2"/>
  <c r="G112" i="2"/>
  <c r="F112" i="2"/>
  <c r="H110" i="2"/>
  <c r="G110" i="2"/>
  <c r="F110" i="2"/>
  <c r="H108" i="2"/>
  <c r="H107" i="2" s="1"/>
  <c r="G108" i="2"/>
  <c r="F108" i="2"/>
  <c r="F107" i="2" s="1"/>
  <c r="G107" i="2"/>
  <c r="H102" i="2"/>
  <c r="G102" i="2"/>
  <c r="F102" i="2"/>
  <c r="H100" i="2"/>
  <c r="G100" i="2"/>
  <c r="F100" i="2"/>
  <c r="H96" i="2"/>
  <c r="G96" i="2"/>
  <c r="F96" i="2"/>
  <c r="H93" i="2"/>
  <c r="G93" i="2"/>
  <c r="F93" i="2"/>
  <c r="H89" i="2"/>
  <c r="G89" i="2"/>
  <c r="F89" i="2"/>
  <c r="H87" i="2"/>
  <c r="G87" i="2"/>
  <c r="G86" i="2" s="1"/>
  <c r="F87" i="2"/>
  <c r="H86" i="2"/>
  <c r="F86" i="2"/>
  <c r="H79" i="2"/>
  <c r="G79" i="2"/>
  <c r="F79" i="2"/>
  <c r="H74" i="2"/>
  <c r="G74" i="2"/>
  <c r="F74" i="2"/>
  <c r="H71" i="2"/>
  <c r="G71" i="2"/>
  <c r="F71" i="2"/>
  <c r="H69" i="2"/>
  <c r="G69" i="2"/>
  <c r="F69" i="2"/>
  <c r="H67" i="2"/>
  <c r="G67" i="2"/>
  <c r="G62" i="2" s="1"/>
  <c r="F67" i="2"/>
  <c r="H63" i="2"/>
  <c r="H62" i="2" s="1"/>
  <c r="G63" i="2"/>
  <c r="F63" i="2"/>
  <c r="F62" i="2" s="1"/>
  <c r="H57" i="2"/>
  <c r="G57" i="2"/>
  <c r="F57" i="2"/>
  <c r="H42" i="2"/>
  <c r="G42" i="2"/>
  <c r="F42" i="2"/>
  <c r="H37" i="2"/>
  <c r="G37" i="2"/>
  <c r="F37" i="2"/>
  <c r="H32" i="2"/>
  <c r="G32" i="2"/>
  <c r="F32" i="2"/>
  <c r="H23" i="2"/>
  <c r="G23" i="2"/>
  <c r="G15" i="2" s="1"/>
  <c r="F23" i="2"/>
  <c r="H18" i="2"/>
  <c r="G18" i="2"/>
  <c r="F18" i="2"/>
  <c r="H8" i="2"/>
  <c r="H12" i="2" s="1"/>
  <c r="G8" i="2"/>
  <c r="F8" i="2"/>
  <c r="F12" i="2" s="1"/>
  <c r="G71" i="1"/>
  <c r="F65" i="1"/>
  <c r="E65" i="1"/>
  <c r="F61" i="1"/>
  <c r="F68" i="1" s="1"/>
  <c r="E61" i="1"/>
  <c r="E68" i="1" s="1"/>
  <c r="F54" i="1"/>
  <c r="E54" i="1"/>
  <c r="F51" i="1"/>
  <c r="F58" i="1" s="1"/>
  <c r="F71" i="1" s="1"/>
  <c r="E51" i="1"/>
  <c r="E58" i="1" s="1"/>
  <c r="E71" i="1" s="1"/>
  <c r="F38" i="1"/>
  <c r="E38" i="1"/>
  <c r="G35" i="1"/>
  <c r="F35" i="1"/>
  <c r="E35" i="1"/>
  <c r="G26" i="1"/>
  <c r="F26" i="1"/>
  <c r="E26" i="1"/>
  <c r="G19" i="1"/>
  <c r="F19" i="1"/>
  <c r="E19" i="1"/>
  <c r="G13" i="1"/>
  <c r="F13" i="1"/>
  <c r="E13" i="1"/>
  <c r="G8" i="1"/>
  <c r="F8" i="1"/>
  <c r="E8" i="1"/>
  <c r="G6" i="1"/>
  <c r="G48" i="1" s="1"/>
  <c r="G70" i="1" s="1"/>
  <c r="F6" i="1"/>
  <c r="F48" i="1" s="1"/>
  <c r="F70" i="1" s="1"/>
  <c r="E6" i="1"/>
  <c r="H235" i="2" l="1"/>
  <c r="H244" i="2" s="1"/>
  <c r="G115" i="2"/>
  <c r="H15" i="2"/>
  <c r="F115" i="2"/>
  <c r="H115" i="2"/>
  <c r="G155" i="2"/>
  <c r="G150" i="2" s="1"/>
  <c r="G181" i="2"/>
  <c r="D15" i="2"/>
  <c r="D7" i="2" s="1"/>
  <c r="D215" i="2" s="1"/>
  <c r="D243" i="2" s="1"/>
  <c r="D86" i="2"/>
  <c r="D163" i="2"/>
  <c r="D181" i="2"/>
  <c r="D201" i="2"/>
  <c r="G235" i="2"/>
  <c r="G244" i="2" s="1"/>
  <c r="F235" i="2"/>
  <c r="F244" i="2" s="1"/>
  <c r="F201" i="2"/>
  <c r="F15" i="2"/>
  <c r="F7" i="2" s="1"/>
  <c r="E48" i="1"/>
  <c r="E70" i="1" s="1"/>
  <c r="E73" i="1" s="1"/>
  <c r="G7" i="2"/>
  <c r="G215" i="2" s="1"/>
  <c r="G243" i="2" s="1"/>
  <c r="H7" i="2"/>
  <c r="H215" i="2" s="1"/>
  <c r="H243" i="2" s="1"/>
  <c r="E15" i="2"/>
  <c r="E7" i="2" s="1"/>
  <c r="E193" i="2"/>
  <c r="E235" i="2"/>
  <c r="E244" i="2" s="1"/>
  <c r="E72" i="1"/>
  <c r="G73" i="1"/>
  <c r="C73" i="1"/>
  <c r="D73" i="1"/>
  <c r="D235" i="2"/>
  <c r="D244" i="2" s="1"/>
  <c r="F73" i="1"/>
  <c r="H246" i="2" l="1"/>
  <c r="H253" i="2" s="1"/>
  <c r="G246" i="2"/>
  <c r="G253" i="2" s="1"/>
  <c r="F215" i="2"/>
  <c r="F243" i="2" s="1"/>
  <c r="F246" i="2" s="1"/>
  <c r="F253" i="2" s="1"/>
  <c r="E215" i="2"/>
  <c r="E243" i="2" s="1"/>
  <c r="E246" i="2" s="1"/>
  <c r="E253" i="2" s="1"/>
  <c r="D246" i="2"/>
  <c r="D253" i="2" s="1"/>
</calcChain>
</file>

<file path=xl/sharedStrings.xml><?xml version="1.0" encoding="utf-8"?>
<sst xmlns="http://schemas.openxmlformats.org/spreadsheetml/2006/main" count="336" uniqueCount="220">
  <si>
    <t>Obec  H o n c e</t>
  </si>
  <si>
    <t>Bežné príjmy</t>
  </si>
  <si>
    <t>v €</t>
  </si>
  <si>
    <t>Daňové príjmy - dane z príjmov, dane z majetku</t>
  </si>
  <si>
    <t>111 003</t>
  </si>
  <si>
    <t>Výnos dane z príjmov FO pre daňový úrad</t>
  </si>
  <si>
    <t>Daň z nehnuteľností</t>
  </si>
  <si>
    <t>DzN  FO pozemky</t>
  </si>
  <si>
    <t>DzN FO stavby</t>
  </si>
  <si>
    <t>Daň z bytov a nebytových priestorov</t>
  </si>
  <si>
    <t>Daňové príjmy - dane za špecifické služby</t>
  </si>
  <si>
    <t>133 001</t>
  </si>
  <si>
    <t>Za psa</t>
  </si>
  <si>
    <t>133 003</t>
  </si>
  <si>
    <t>Za nevýherné hracie prístroje</t>
  </si>
  <si>
    <t>133 012</t>
  </si>
  <si>
    <t>Za úžívanie verejného priestranstva</t>
  </si>
  <si>
    <t>133 013</t>
  </si>
  <si>
    <t>Za komunálne odpady a drobné stavebné odpady</t>
  </si>
  <si>
    <t>Za dobývací priestor</t>
  </si>
  <si>
    <t>Nedaňové príjmy - príjmy z podn. a z vlastníctva majetku</t>
  </si>
  <si>
    <t>Dividendy</t>
  </si>
  <si>
    <t>Z prenajatých pozemkov</t>
  </si>
  <si>
    <t>213 002</t>
  </si>
  <si>
    <t>z prenájmu bytov</t>
  </si>
  <si>
    <t>Z prenajatých budov, priestorov, objektov</t>
  </si>
  <si>
    <t>Z prenajatých strojov, prístrojov, techniky a náradia</t>
  </si>
  <si>
    <t>Nedaňové príjmy - administr. Popl. a iné popl.</t>
  </si>
  <si>
    <t>Ostatné správne  poplatky</t>
  </si>
  <si>
    <t>Za predaj výrobkov, tovarov a služieb</t>
  </si>
  <si>
    <t>Za materské školy a školské kluby</t>
  </si>
  <si>
    <t>Za prebytočný hnuteľný majetok</t>
  </si>
  <si>
    <t>Za vypúšťanie odpadových vôd</t>
  </si>
  <si>
    <t>Za odber podzemnej vody</t>
  </si>
  <si>
    <t>Za znečisťovanie ovzdušia</t>
  </si>
  <si>
    <t>Nedaňové príjmy - úroky z tuzemských účtov</t>
  </si>
  <si>
    <t>Úroky z účtov finančného hospodárenia</t>
  </si>
  <si>
    <t>Iné nedaňové príjmy</t>
  </si>
  <si>
    <t>Z dobropisov</t>
  </si>
  <si>
    <t>292 019</t>
  </si>
  <si>
    <t>Z refundácie</t>
  </si>
  <si>
    <t>Tuzemské bežné granty a transfery</t>
  </si>
  <si>
    <t>Granty – Deň obce</t>
  </si>
  <si>
    <t>REGOB</t>
  </si>
  <si>
    <t>Voľby</t>
  </si>
  <si>
    <t>Dotácia na aktivačnú činnosť</t>
  </si>
  <si>
    <t>Bežné príjmy spolu:</t>
  </si>
  <si>
    <t>Kapitálové príjmy</t>
  </si>
  <si>
    <t>Príjem z predaja kapitálových aktív</t>
  </si>
  <si>
    <t>Z predaja pozemkov</t>
  </si>
  <si>
    <t>Tuzemské kapitálové granty a transfery</t>
  </si>
  <si>
    <t>321       10</t>
  </si>
  <si>
    <t>Granty</t>
  </si>
  <si>
    <t>321       20</t>
  </si>
  <si>
    <t>Dotácia na rekonštruk. MK - EÚ</t>
  </si>
  <si>
    <t>Kapitálové príjmy spolu:</t>
  </si>
  <si>
    <t>Príjmové finančné operácie</t>
  </si>
  <si>
    <t>Príjmy z ostatných finančných operácií</t>
  </si>
  <si>
    <t>Zostatok prostriedkov z predchádzajúcich rokov</t>
  </si>
  <si>
    <t>Prevod prostriedkov z rezervného fondu</t>
  </si>
  <si>
    <t>Tuzemské úvery, pôžičky a návratné finančné výpomoci</t>
  </si>
  <si>
    <t>Bankové úvery dlhodobé</t>
  </si>
  <si>
    <t>Ostatné úvery, pôžičky a návr. Fin. výpomoci dlhodobé</t>
  </si>
  <si>
    <t>Rozpočtové príjmy spolu</t>
  </si>
  <si>
    <t>Ján Kováč</t>
  </si>
  <si>
    <t xml:space="preserve">                      /podrobné členenie/</t>
  </si>
  <si>
    <t>Bežné výdavky</t>
  </si>
  <si>
    <t>V €</t>
  </si>
  <si>
    <t>01.1.1.6 Výdavky verejnej správy - Správa úradu</t>
  </si>
  <si>
    <t>Mzdy, platy,</t>
  </si>
  <si>
    <t>Tarifný plat, osob. plat, základný plat</t>
  </si>
  <si>
    <t>Príplatky</t>
  </si>
  <si>
    <t>Odmeny</t>
  </si>
  <si>
    <t>Poistné a príspevok do poisťovní</t>
  </si>
  <si>
    <t>Odvody do poistných fondov</t>
  </si>
  <si>
    <t>Príspevok do  dôchodkových poisťovní</t>
  </si>
  <si>
    <t>Tovary a služby</t>
  </si>
  <si>
    <t>z toho</t>
  </si>
  <si>
    <t>Cestovné náhrady</t>
  </si>
  <si>
    <t>631 001</t>
  </si>
  <si>
    <t>Z toho tuzemské</t>
  </si>
  <si>
    <t>Energie, voda a komunikácie</t>
  </si>
  <si>
    <t>Energie – elektrina</t>
  </si>
  <si>
    <t>632 001 1</t>
  </si>
  <si>
    <t>Energie - plyn</t>
  </si>
  <si>
    <t>Vodné, stočné</t>
  </si>
  <si>
    <t>Poštovné a telekom</t>
  </si>
  <si>
    <t>Materiál</t>
  </si>
  <si>
    <t>Interiérové vybavenie</t>
  </si>
  <si>
    <t>633 002</t>
  </si>
  <si>
    <t>Výpočtová technika</t>
  </si>
  <si>
    <t>Prevádzkové stroje, prístroje</t>
  </si>
  <si>
    <t>Všeobecný materiál</t>
  </si>
  <si>
    <t>Knihy, čas. noviny, učebnice, uč. pom</t>
  </si>
  <si>
    <t>Palivá ako zdroj energie</t>
  </si>
  <si>
    <t>Reprezentačné</t>
  </si>
  <si>
    <t>Dopravné</t>
  </si>
  <si>
    <t>634 001</t>
  </si>
  <si>
    <t>Palivo, mazivá, oleje, špeciálne kvapaliny</t>
  </si>
  <si>
    <t>Servis, údržba, opravy</t>
  </si>
  <si>
    <t>Zákonné poistenie, havarijné poistenie</t>
  </si>
  <si>
    <t>Karty, známky, poplatky</t>
  </si>
  <si>
    <t>Rutinná a štandartná údržba</t>
  </si>
  <si>
    <t>635 001</t>
  </si>
  <si>
    <t>Interiérového vybavenia</t>
  </si>
  <si>
    <t>635 002</t>
  </si>
  <si>
    <t>Výpočtovej techniky</t>
  </si>
  <si>
    <t>Prevádzkových strojov, prístrojov,</t>
  </si>
  <si>
    <t>Budov a objektov</t>
  </si>
  <si>
    <t>Nájomné za nájom</t>
  </si>
  <si>
    <t>Budov, objektov alebo ich častí</t>
  </si>
  <si>
    <t>Služby</t>
  </si>
  <si>
    <t>637 001</t>
  </si>
  <si>
    <t>Školenia, kurzy, semináre</t>
  </si>
  <si>
    <t>Propagácia, reklama a inzercia</t>
  </si>
  <si>
    <t>Všeobecné služby</t>
  </si>
  <si>
    <t>Revízie</t>
  </si>
  <si>
    <t>Poplatky a odvody</t>
  </si>
  <si>
    <t>Stravovanie</t>
  </si>
  <si>
    <t>Poistné</t>
  </si>
  <si>
    <t>Prídel do sociálneho fondu</t>
  </si>
  <si>
    <t>Odmeny a príspevky</t>
  </si>
  <si>
    <t>Odmeny zamest. Mimoprac. pom.</t>
  </si>
  <si>
    <t>Bežné transféry</t>
  </si>
  <si>
    <t>Príspevky na činnosť</t>
  </si>
  <si>
    <t>Odstupné</t>
  </si>
  <si>
    <t>Na členské príspevky</t>
  </si>
  <si>
    <t>Dávky za PNS</t>
  </si>
  <si>
    <t>01.6.0 Voľby</t>
  </si>
  <si>
    <t>Telekomunikačne techniky</t>
  </si>
  <si>
    <t>Prepravné</t>
  </si>
  <si>
    <t>Odmeny členov komisií</t>
  </si>
  <si>
    <t>Odmeny na dohody</t>
  </si>
  <si>
    <t>03.2.0 Ochrana pred požiarmi</t>
  </si>
  <si>
    <t>Tuzemské</t>
  </si>
  <si>
    <t>632 001 10</t>
  </si>
  <si>
    <t>Energie</t>
  </si>
  <si>
    <t>Údržba budov</t>
  </si>
  <si>
    <t>Prev. stroje, prístr., zariad.</t>
  </si>
  <si>
    <t>Prac. odevy, obuv a prac. pom.</t>
  </si>
  <si>
    <t>Palivo, mazivá, oleje,</t>
  </si>
  <si>
    <t>Poistenie</t>
  </si>
  <si>
    <t>Odmeny zamest. mimoprac. pom.</t>
  </si>
  <si>
    <t>04.1.2 Všeobecno-pracovná oblasť - aktivač.čin.</t>
  </si>
  <si>
    <t>Mzdy a ost.osobné vyrovnania</t>
  </si>
  <si>
    <t>Školenia, kurzy, semináre, porady, konferencie, symp.</t>
  </si>
  <si>
    <t>04.5.1 Cestná doprava - miestne komunikácie</t>
  </si>
  <si>
    <t>Mzdy, platy, s</t>
  </si>
  <si>
    <t>Príspevok do doplnkových dôchodkových poisťovní</t>
  </si>
  <si>
    <t>PHM ako zdroj energií</t>
  </si>
  <si>
    <t>Údržba</t>
  </si>
  <si>
    <t>Údržba strojov</t>
  </si>
  <si>
    <t>Školenia, kurzy, semináre,</t>
  </si>
  <si>
    <t>Poplatky za úver</t>
  </si>
  <si>
    <t>O4.4.3  Stavebný úrad</t>
  </si>
  <si>
    <t>Poštovné</t>
  </si>
  <si>
    <t>05.1.0 Nakladanie s odpadmi</t>
  </si>
  <si>
    <t>Nájomné za kontajnery</t>
  </si>
  <si>
    <t>O6.2.0 Rozvoj obcí</t>
  </si>
  <si>
    <t>Odvody do PF</t>
  </si>
  <si>
    <t>Prac. odevy, obuv a prac. Pom.</t>
  </si>
  <si>
    <t>Dohody na odmeny</t>
  </si>
  <si>
    <t>06.4.0 Verejné osvetlenie</t>
  </si>
  <si>
    <t>632 001</t>
  </si>
  <si>
    <t>Údržba strojov a zariadení</t>
  </si>
  <si>
    <t>O8.1.0 Rekreačné a športové služby</t>
  </si>
  <si>
    <t>Elektrická energia</t>
  </si>
  <si>
    <t>Bežné transfery</t>
  </si>
  <si>
    <t>O8.2.0 Kultúrny dom</t>
  </si>
  <si>
    <t>Spoločenské podujatia</t>
  </si>
  <si>
    <t>Príspevok pre DFS</t>
  </si>
  <si>
    <t>08.3.0 Vysielacie a vydavateľské služby</t>
  </si>
  <si>
    <t>Dohody o vykonaní práce</t>
  </si>
  <si>
    <t>08.4.0 Nábož. a iné spoloč. služby - Dom smútku</t>
  </si>
  <si>
    <t>Transfery jednotlivcom a nez.PO</t>
  </si>
  <si>
    <t>Nezisk. organizácii poskyt.</t>
  </si>
  <si>
    <t>Bežné výdavky spolu:</t>
  </si>
  <si>
    <t>Kapitálové výdavky</t>
  </si>
  <si>
    <t>01.1.1.6  Výdavky verejnej správy – Správa úradu</t>
  </si>
  <si>
    <t>Rekonštrukcia – fasáda MŠ</t>
  </si>
  <si>
    <t xml:space="preserve">Prípravná a projektová dokumentácia  </t>
  </si>
  <si>
    <t>04.5.1.3 Správa a údržba ciest</t>
  </si>
  <si>
    <t>Projektová dokumentácia</t>
  </si>
  <si>
    <t>Rekonštrukcia a modernizácia</t>
  </si>
  <si>
    <t>0.8.2.0 Kultúrny dom</t>
  </si>
  <si>
    <t>08.1.0 Telovýchova</t>
  </si>
  <si>
    <t>Rekonšt. Modern. –</t>
  </si>
  <si>
    <t>Realizácia nových stavieb</t>
  </si>
  <si>
    <t>06.2.0 Rozvoj obcí</t>
  </si>
  <si>
    <t>08.4.0 Dom smútku</t>
  </si>
  <si>
    <t>Rekonštrukcia – prístrešok</t>
  </si>
  <si>
    <t>Transfery prísp. organiz. nezaradenej v regis. organ.</t>
  </si>
  <si>
    <t>Kapitálové výdavky spolu:</t>
  </si>
  <si>
    <t>Výdavkové finančné operácie</t>
  </si>
  <si>
    <t>04.5.1 Cestná doprava-miestne komunikácie</t>
  </si>
  <si>
    <t>Účasť na majetku</t>
  </si>
  <si>
    <t>Sumarizácia</t>
  </si>
  <si>
    <t>Bežné výdavky spolu</t>
  </si>
  <si>
    <t>Kapitálové výdavky spolu</t>
  </si>
  <si>
    <t>Rozpočtové výdavky spolu</t>
  </si>
  <si>
    <t>Vlastné príjmy RO s právnou subjektivitou</t>
  </si>
  <si>
    <t>Hospodárenie celkom</t>
  </si>
  <si>
    <t>V Honciach, dňa 20.11.2019      Vypracoval: Mgr.Veronika Gallová</t>
  </si>
  <si>
    <t>starosta obce Honce</t>
  </si>
  <si>
    <t>Schválený  rozpoč.2019</t>
  </si>
  <si>
    <t>Upravený rozp. 2019</t>
  </si>
  <si>
    <t>Upravený rozp 2019</t>
  </si>
  <si>
    <t>Špeciálne stroje</t>
  </si>
  <si>
    <t>Špeciálne služby</t>
  </si>
  <si>
    <t>Vrátenie príjmov z min. rok.</t>
  </si>
  <si>
    <t>Poštové služby + energie</t>
  </si>
  <si>
    <t>Ostatné služby</t>
  </si>
  <si>
    <t>Nákup pozemkov</t>
  </si>
  <si>
    <t>Schválený  rozpočet 2019</t>
  </si>
  <si>
    <t>V Honciach, dňa 20.11.2019                              Vypracoval: Mgr. Veronika Gallová       Schválil: Mgr. Robert Haváč</t>
  </si>
  <si>
    <t>Schválil: Mgr. Robert Hlaváč</t>
  </si>
  <si>
    <t>!Interiérové vybavenie</t>
  </si>
  <si>
    <t>Prevádzkové stroje</t>
  </si>
  <si>
    <t>Schválený viacročný rozpočet VÝDAVKOV na roky 2020 – 2022</t>
  </si>
  <si>
    <t>Schválený viacročný rozpočet PRÍJMOV  na roky 2020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</si>
</sst>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9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Arial1"/>
      <charset val="238"/>
    </font>
    <font>
      <sz val="8"/>
      <color rgb="FF000000"/>
      <name val="Arial1"/>
      <charset val="238"/>
    </font>
    <font>
      <b/>
      <sz val="8"/>
      <color rgb="FF000000"/>
      <name val="Arial1"/>
      <charset val="238"/>
    </font>
    <font>
      <b/>
      <sz val="7"/>
      <color rgb="FF000000"/>
      <name val="Arial1"/>
      <charset val="238"/>
    </font>
    <font>
      <sz val="7"/>
      <color rgb="FF000000"/>
      <name val="Arial1"/>
      <charset val="238"/>
    </font>
    <font>
      <b/>
      <i/>
      <sz val="7"/>
      <color rgb="FF000000"/>
      <name val="Arial1"/>
      <charset val="238"/>
    </font>
    <font>
      <b/>
      <sz val="11"/>
      <color rgb="FF000000"/>
      <name val="Arial1"/>
      <charset val="238"/>
    </font>
    <font>
      <sz val="10"/>
      <color rgb="FF000000"/>
      <name val="Arial1"/>
      <charset val="238"/>
    </font>
    <font>
      <sz val="12"/>
      <color rgb="FF000000"/>
      <name val="Arial1"/>
      <charset val="238"/>
    </font>
    <font>
      <b/>
      <sz val="12"/>
      <color rgb="FF000000"/>
      <name val="Arial1"/>
      <charset val="238"/>
    </font>
    <font>
      <u/>
      <sz val="11"/>
      <color rgb="FF000000"/>
      <name val="Arial1"/>
      <charset val="238"/>
    </font>
    <font>
      <b/>
      <sz val="10"/>
      <color rgb="FF000000"/>
      <name val="Arial1"/>
      <charset val="238"/>
    </font>
    <font>
      <i/>
      <sz val="8"/>
      <color rgb="FF000000"/>
      <name val="Arial1"/>
      <charset val="238"/>
    </font>
    <font>
      <b/>
      <i/>
      <sz val="8"/>
      <color rgb="FF000000"/>
      <name val="Arial1"/>
      <charset val="238"/>
    </font>
    <font>
      <b/>
      <i/>
      <sz val="8"/>
      <color rgb="FFFFFFFF"/>
      <name val="Arial1"/>
      <charset val="238"/>
    </font>
    <font>
      <b/>
      <sz val="9"/>
      <color rgb="FF000000"/>
      <name val="Arial1"/>
      <charset val="238"/>
    </font>
    <font>
      <sz val="9"/>
      <color rgb="FF000000"/>
      <name val="Arial1"/>
      <charset val="238"/>
    </font>
    <font>
      <b/>
      <i/>
      <sz val="12"/>
      <color rgb="FF000000"/>
      <name val="Arial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9FFFF"/>
        <bgColor rgb="FF69FFFF"/>
      </patternFill>
    </fill>
    <fill>
      <patternFill patternType="solid">
        <fgColor rgb="FFCC99FF"/>
        <bgColor rgb="FFCC99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/>
    <xf numFmtId="3" fontId="6" fillId="3" borderId="1" xfId="0" applyNumberFormat="1" applyFont="1" applyFill="1" applyBorder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3" fontId="4" fillId="4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/>
    <xf numFmtId="3" fontId="3" fillId="4" borderId="1" xfId="0" applyNumberFormat="1" applyFont="1" applyFill="1" applyBorder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7" fillId="5" borderId="1" xfId="0" applyFont="1" applyFill="1" applyBorder="1" applyAlignment="1">
      <alignment horizontal="left"/>
    </xf>
    <xf numFmtId="0" fontId="8" fillId="5" borderId="1" xfId="0" applyFont="1" applyFill="1" applyBorder="1"/>
    <xf numFmtId="3" fontId="7" fillId="5" borderId="1" xfId="0" applyNumberFormat="1" applyFont="1" applyFill="1" applyBorder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7" fillId="2" borderId="1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wrapText="1"/>
    </xf>
    <xf numFmtId="3" fontId="14" fillId="0" borderId="2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164" fontId="14" fillId="3" borderId="1" xfId="0" applyNumberFormat="1" applyFont="1" applyFill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wrapText="1"/>
    </xf>
    <xf numFmtId="3" fontId="3" fillId="3" borderId="1" xfId="0" applyNumberFormat="1" applyFont="1" applyFill="1" applyBorder="1"/>
    <xf numFmtId="16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3" fontId="14" fillId="0" borderId="12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0" fontId="13" fillId="0" borderId="1" xfId="0" applyFont="1" applyBorder="1"/>
    <xf numFmtId="3" fontId="14" fillId="0" borderId="1" xfId="0" applyNumberFormat="1" applyFont="1" applyBorder="1" applyAlignment="1">
      <alignment horizontal="left"/>
    </xf>
    <xf numFmtId="3" fontId="14" fillId="0" borderId="1" xfId="0" applyNumberFormat="1" applyFont="1" applyBorder="1"/>
    <xf numFmtId="0" fontId="14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3" fontId="14" fillId="3" borderId="1" xfId="0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4" fillId="3" borderId="1" xfId="0" applyFont="1" applyFill="1" applyBorder="1"/>
    <xf numFmtId="1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3" fillId="3" borderId="12" xfId="0" applyNumberFormat="1" applyFont="1" applyFill="1" applyBorder="1"/>
    <xf numFmtId="164" fontId="3" fillId="6" borderId="1" xfId="0" applyNumberFormat="1" applyFont="1" applyFill="1" applyBorder="1"/>
    <xf numFmtId="3" fontId="13" fillId="0" borderId="1" xfId="0" applyNumberFormat="1" applyFont="1" applyBorder="1" applyAlignment="1">
      <alignment horizontal="left"/>
    </xf>
    <xf numFmtId="3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wrapText="1"/>
    </xf>
    <xf numFmtId="0" fontId="3" fillId="7" borderId="12" xfId="0" applyFont="1" applyFill="1" applyBorder="1"/>
    <xf numFmtId="164" fontId="14" fillId="6" borderId="1" xfId="0" applyNumberFormat="1" applyFont="1" applyFill="1" applyBorder="1"/>
    <xf numFmtId="3" fontId="14" fillId="6" borderId="1" xfId="0" applyNumberFormat="1" applyFont="1" applyFill="1" applyBorder="1" applyAlignment="1">
      <alignment horizontal="left"/>
    </xf>
    <xf numFmtId="0" fontId="14" fillId="6" borderId="1" xfId="0" applyFont="1" applyFill="1" applyBorder="1" applyAlignment="1">
      <alignment wrapText="1"/>
    </xf>
    <xf numFmtId="0" fontId="3" fillId="6" borderId="12" xfId="0" applyFont="1" applyFill="1" applyBorder="1"/>
    <xf numFmtId="164" fontId="15" fillId="6" borderId="1" xfId="0" applyNumberFormat="1" applyFont="1" applyFill="1" applyBorder="1"/>
    <xf numFmtId="3" fontId="13" fillId="6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wrapText="1"/>
    </xf>
    <xf numFmtId="0" fontId="0" fillId="0" borderId="1" xfId="0" applyBorder="1"/>
    <xf numFmtId="0" fontId="14" fillId="7" borderId="1" xfId="0" applyFont="1" applyFill="1" applyBorder="1"/>
    <xf numFmtId="0" fontId="14" fillId="6" borderId="1" xfId="0" applyFont="1" applyFill="1" applyBorder="1"/>
    <xf numFmtId="0" fontId="3" fillId="6" borderId="1" xfId="0" applyFont="1" applyFill="1" applyBorder="1"/>
    <xf numFmtId="0" fontId="2" fillId="6" borderId="1" xfId="0" applyFont="1" applyFill="1" applyBorder="1"/>
    <xf numFmtId="0" fontId="14" fillId="6" borderId="12" xfId="0" applyFont="1" applyFill="1" applyBorder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4" fillId="6" borderId="1" xfId="0" applyFont="1" applyFill="1" applyBorder="1" applyAlignment="1">
      <alignment horizontal="left"/>
    </xf>
    <xf numFmtId="3" fontId="14" fillId="6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14" fillId="0" borderId="12" xfId="0" applyFont="1" applyBorder="1"/>
    <xf numFmtId="0" fontId="16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wrapText="1"/>
    </xf>
    <xf numFmtId="3" fontId="12" fillId="4" borderId="12" xfId="0" applyNumberFormat="1" applyFont="1" applyFill="1" applyBorder="1"/>
    <xf numFmtId="0" fontId="16" fillId="0" borderId="1" xfId="0" applyFont="1" applyBorder="1"/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2" fontId="2" fillId="0" borderId="1" xfId="0" applyNumberFormat="1" applyFont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3" fontId="3" fillId="4" borderId="12" xfId="0" applyNumberFormat="1" applyFont="1" applyFill="1" applyBorder="1"/>
    <xf numFmtId="164" fontId="3" fillId="0" borderId="1" xfId="0" applyNumberFormat="1" applyFont="1" applyBorder="1"/>
    <xf numFmtId="3" fontId="16" fillId="0" borderId="1" xfId="0" applyNumberFormat="1" applyFont="1" applyBorder="1"/>
    <xf numFmtId="3" fontId="17" fillId="0" borderId="1" xfId="0" applyNumberFormat="1" applyFont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12" fillId="0" borderId="1" xfId="0" applyFont="1" applyBorder="1"/>
    <xf numFmtId="0" fontId="18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2" xfId="0" applyNumberForma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3" fontId="7" fillId="5" borderId="12" xfId="0" applyNumberFormat="1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12" fillId="4" borderId="12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5BBB-C0D1-47FE-B5C8-2CE0D862AAAA}">
  <dimension ref="A1:G76"/>
  <sheetViews>
    <sheetView tabSelected="1" workbookViewId="0">
      <selection activeCell="B2" sqref="B2"/>
    </sheetView>
  </sheetViews>
  <sheetFormatPr defaultRowHeight="15"/>
  <cols>
    <col min="1" max="1" width="7" customWidth="1"/>
    <col min="2" max="2" width="23.85546875" customWidth="1"/>
    <col min="3" max="3" width="12.5703125" customWidth="1"/>
    <col min="4" max="4" width="10.85546875" customWidth="1"/>
    <col min="5" max="5" width="9.28515625" customWidth="1"/>
    <col min="6" max="6" width="10" customWidth="1"/>
    <col min="7" max="7" width="11.85546875" customWidth="1"/>
  </cols>
  <sheetData>
    <row r="1" spans="1:7">
      <c r="A1" t="s">
        <v>0</v>
      </c>
    </row>
    <row r="2" spans="1:7" ht="15.75">
      <c r="B2" s="1" t="s">
        <v>219</v>
      </c>
      <c r="C2" s="1"/>
      <c r="D2" s="1"/>
      <c r="E2" s="2"/>
    </row>
    <row r="3" spans="1:7">
      <c r="A3" s="3"/>
      <c r="B3" s="4"/>
      <c r="C3" s="4"/>
      <c r="D3" s="4"/>
      <c r="E3" s="4"/>
      <c r="F3" s="4"/>
    </row>
    <row r="4" spans="1:7" ht="22.5">
      <c r="A4" s="5" t="s">
        <v>1</v>
      </c>
      <c r="B4" s="6"/>
      <c r="C4" s="7" t="s">
        <v>204</v>
      </c>
      <c r="D4" s="7" t="s">
        <v>205</v>
      </c>
      <c r="E4" s="7">
        <v>2020</v>
      </c>
      <c r="F4" s="7">
        <v>2021</v>
      </c>
      <c r="G4" s="7">
        <v>2022</v>
      </c>
    </row>
    <row r="5" spans="1:7">
      <c r="A5" s="8"/>
      <c r="B5" s="9"/>
      <c r="C5" s="10" t="s">
        <v>2</v>
      </c>
      <c r="D5" s="10"/>
      <c r="E5" s="10" t="s">
        <v>2</v>
      </c>
      <c r="F5" s="10" t="s">
        <v>2</v>
      </c>
      <c r="G5" s="10" t="s">
        <v>2</v>
      </c>
    </row>
    <row r="6" spans="1:7">
      <c r="A6" s="11" t="s">
        <v>3</v>
      </c>
      <c r="B6" s="12"/>
      <c r="C6" s="13">
        <f>C7+C8</f>
        <v>86020</v>
      </c>
      <c r="D6" s="13">
        <f>D7+D8</f>
        <v>91702</v>
      </c>
      <c r="E6" s="13">
        <f>E7+E8</f>
        <v>92020</v>
      </c>
      <c r="F6" s="13">
        <f>F7+F8</f>
        <v>95020</v>
      </c>
      <c r="G6" s="13">
        <f>G7+G8</f>
        <v>99020</v>
      </c>
    </row>
    <row r="7" spans="1:7">
      <c r="A7" s="14" t="s">
        <v>4</v>
      </c>
      <c r="B7" s="15" t="s">
        <v>5</v>
      </c>
      <c r="C7" s="16">
        <v>79000</v>
      </c>
      <c r="D7" s="16">
        <v>84682</v>
      </c>
      <c r="E7" s="16">
        <v>85000</v>
      </c>
      <c r="F7" s="16">
        <v>88000</v>
      </c>
      <c r="G7" s="16">
        <v>92000</v>
      </c>
    </row>
    <row r="8" spans="1:7">
      <c r="A8" s="17">
        <v>121</v>
      </c>
      <c r="B8" s="18" t="s">
        <v>6</v>
      </c>
      <c r="C8" s="19">
        <f>SUM(C9:C11)</f>
        <v>7020</v>
      </c>
      <c r="D8" s="19">
        <f>SUM(D9:D11)</f>
        <v>7020</v>
      </c>
      <c r="E8" s="19">
        <f>SUM(E9:E11)</f>
        <v>7020</v>
      </c>
      <c r="F8" s="19">
        <f>SUM(F9:F11)</f>
        <v>7020</v>
      </c>
      <c r="G8" s="19">
        <f>SUM(G9:G11)</f>
        <v>7020</v>
      </c>
    </row>
    <row r="9" spans="1:7">
      <c r="A9" s="20">
        <v>121001</v>
      </c>
      <c r="B9" s="15" t="s">
        <v>7</v>
      </c>
      <c r="C9" s="16">
        <v>4000</v>
      </c>
      <c r="D9" s="16">
        <v>4000</v>
      </c>
      <c r="E9" s="16">
        <v>4000</v>
      </c>
      <c r="F9" s="16">
        <v>4000</v>
      </c>
      <c r="G9" s="16">
        <v>4000</v>
      </c>
    </row>
    <row r="10" spans="1:7">
      <c r="A10" s="20">
        <v>121002</v>
      </c>
      <c r="B10" s="15" t="s">
        <v>8</v>
      </c>
      <c r="C10" s="16">
        <v>2900</v>
      </c>
      <c r="D10" s="16">
        <v>2900</v>
      </c>
      <c r="E10" s="16">
        <v>2900</v>
      </c>
      <c r="F10" s="16">
        <v>2900</v>
      </c>
      <c r="G10" s="16">
        <v>2900</v>
      </c>
    </row>
    <row r="11" spans="1:7">
      <c r="A11" s="21">
        <v>121003</v>
      </c>
      <c r="B11" s="15" t="s">
        <v>9</v>
      </c>
      <c r="C11" s="16">
        <v>120</v>
      </c>
      <c r="D11" s="16">
        <v>120</v>
      </c>
      <c r="E11" s="16">
        <v>120</v>
      </c>
      <c r="F11" s="16">
        <v>120</v>
      </c>
      <c r="G11" s="16">
        <v>120</v>
      </c>
    </row>
    <row r="12" spans="1:7">
      <c r="A12" s="21"/>
      <c r="B12" s="15"/>
      <c r="C12" s="15"/>
      <c r="D12" s="15"/>
      <c r="E12" s="15"/>
      <c r="F12" s="15"/>
      <c r="G12" s="15"/>
    </row>
    <row r="13" spans="1:7">
      <c r="A13" s="11" t="s">
        <v>10</v>
      </c>
      <c r="B13" s="22"/>
      <c r="C13" s="13">
        <f>SUM(C14:C18)</f>
        <v>5781</v>
      </c>
      <c r="D13" s="13">
        <f>SUM(D14:D18)</f>
        <v>5781</v>
      </c>
      <c r="E13" s="13">
        <f>SUM(E14:E18)</f>
        <v>5781</v>
      </c>
      <c r="F13" s="13">
        <f>SUM(F14:F18)</f>
        <v>5781</v>
      </c>
      <c r="G13" s="13">
        <f>SUM(G14:G18)</f>
        <v>5781</v>
      </c>
    </row>
    <row r="14" spans="1:7">
      <c r="A14" s="14" t="s">
        <v>11</v>
      </c>
      <c r="B14" s="15" t="s">
        <v>12</v>
      </c>
      <c r="C14" s="16">
        <v>350</v>
      </c>
      <c r="D14" s="16">
        <v>350</v>
      </c>
      <c r="E14" s="16">
        <v>350</v>
      </c>
      <c r="F14" s="16">
        <v>350</v>
      </c>
      <c r="G14" s="16">
        <v>350</v>
      </c>
    </row>
    <row r="15" spans="1:7">
      <c r="A15" s="14" t="s">
        <v>13</v>
      </c>
      <c r="B15" s="15" t="s">
        <v>14</v>
      </c>
      <c r="C15" s="15"/>
      <c r="D15" s="15"/>
      <c r="E15" s="15"/>
      <c r="F15" s="15"/>
      <c r="G15" s="15"/>
    </row>
    <row r="16" spans="1:7">
      <c r="A16" s="14" t="s">
        <v>15</v>
      </c>
      <c r="B16" s="15" t="s">
        <v>16</v>
      </c>
      <c r="C16" s="15"/>
      <c r="D16" s="15"/>
      <c r="E16" s="15"/>
      <c r="F16" s="15"/>
      <c r="G16" s="15"/>
    </row>
    <row r="17" spans="1:7">
      <c r="A17" s="14" t="s">
        <v>17</v>
      </c>
      <c r="B17" s="15" t="s">
        <v>18</v>
      </c>
      <c r="C17" s="16">
        <v>4900</v>
      </c>
      <c r="D17" s="16">
        <v>4900</v>
      </c>
      <c r="E17" s="16">
        <v>4900</v>
      </c>
      <c r="F17" s="16">
        <v>4900</v>
      </c>
      <c r="G17" s="16">
        <v>4900</v>
      </c>
    </row>
    <row r="18" spans="1:7">
      <c r="A18" s="21">
        <v>134001</v>
      </c>
      <c r="B18" s="15" t="s">
        <v>19</v>
      </c>
      <c r="C18" s="15">
        <v>531</v>
      </c>
      <c r="D18" s="15">
        <v>531</v>
      </c>
      <c r="E18" s="15">
        <v>531</v>
      </c>
      <c r="F18" s="15">
        <v>531</v>
      </c>
      <c r="G18" s="15">
        <v>531</v>
      </c>
    </row>
    <row r="19" spans="1:7">
      <c r="A19" s="11" t="s">
        <v>20</v>
      </c>
      <c r="B19" s="22"/>
      <c r="C19" s="23">
        <f>C20+C21+C22+C23+C24</f>
        <v>1197</v>
      </c>
      <c r="D19" s="23">
        <f>D20+D21+D22+D23+D24</f>
        <v>1197</v>
      </c>
      <c r="E19" s="23">
        <f>E20+E21+E22+E23+E24</f>
        <v>1197</v>
      </c>
      <c r="F19" s="23">
        <f>F20+F21+F22+F23+F24</f>
        <v>1197</v>
      </c>
      <c r="G19" s="23">
        <f>G20+G21+G22+G23+G24</f>
        <v>1197</v>
      </c>
    </row>
    <row r="20" spans="1:7">
      <c r="A20" s="20">
        <v>211003</v>
      </c>
      <c r="B20" s="15" t="s">
        <v>21</v>
      </c>
      <c r="C20" s="16"/>
      <c r="D20" s="16"/>
      <c r="E20" s="16"/>
      <c r="F20" s="16"/>
      <c r="G20" s="16"/>
    </row>
    <row r="21" spans="1:7">
      <c r="A21" s="20">
        <v>212002</v>
      </c>
      <c r="B21" s="15" t="s">
        <v>22</v>
      </c>
      <c r="C21" s="15">
        <v>187</v>
      </c>
      <c r="D21" s="15">
        <v>187</v>
      </c>
      <c r="E21" s="15">
        <v>187</v>
      </c>
      <c r="F21" s="15">
        <v>187</v>
      </c>
      <c r="G21" s="15">
        <v>187</v>
      </c>
    </row>
    <row r="22" spans="1:7">
      <c r="A22" s="21" t="s">
        <v>23</v>
      </c>
      <c r="B22" s="15" t="s">
        <v>24</v>
      </c>
      <c r="C22" s="15"/>
      <c r="D22" s="15"/>
      <c r="E22" s="15"/>
      <c r="F22" s="15"/>
      <c r="G22" s="15"/>
    </row>
    <row r="23" spans="1:7">
      <c r="A23" s="20">
        <v>212003</v>
      </c>
      <c r="B23" s="15" t="s">
        <v>25</v>
      </c>
      <c r="C23" s="16">
        <v>960</v>
      </c>
      <c r="D23" s="16">
        <v>960</v>
      </c>
      <c r="E23" s="16">
        <v>960</v>
      </c>
      <c r="F23" s="16">
        <v>960</v>
      </c>
      <c r="G23" s="16">
        <v>960</v>
      </c>
    </row>
    <row r="24" spans="1:7">
      <c r="A24" s="21">
        <v>212004</v>
      </c>
      <c r="B24" s="15" t="s">
        <v>26</v>
      </c>
      <c r="C24" s="15">
        <v>50</v>
      </c>
      <c r="D24" s="15">
        <v>50</v>
      </c>
      <c r="E24" s="15">
        <v>50</v>
      </c>
      <c r="F24" s="15">
        <v>50</v>
      </c>
      <c r="G24" s="15">
        <v>50</v>
      </c>
    </row>
    <row r="25" spans="1:7">
      <c r="A25" s="15"/>
      <c r="B25" s="15"/>
      <c r="C25" s="15"/>
      <c r="D25" s="15"/>
      <c r="E25" s="15"/>
      <c r="F25" s="15"/>
      <c r="G25" s="15"/>
    </row>
    <row r="26" spans="1:7">
      <c r="A26" s="11" t="s">
        <v>27</v>
      </c>
      <c r="B26" s="22"/>
      <c r="C26" s="13">
        <f>SUM(C27:C34)</f>
        <v>1050</v>
      </c>
      <c r="D26" s="13">
        <f>SUM(D27:D34)</f>
        <v>1050</v>
      </c>
      <c r="E26" s="13">
        <f>SUM(E27:E34)</f>
        <v>850</v>
      </c>
      <c r="F26" s="13">
        <f>SUM(F27:F34)</f>
        <v>900</v>
      </c>
      <c r="G26" s="13">
        <f>SUM(G27:G34)</f>
        <v>950</v>
      </c>
    </row>
    <row r="27" spans="1:7">
      <c r="A27" s="21">
        <v>221004</v>
      </c>
      <c r="B27" s="15" t="s">
        <v>28</v>
      </c>
      <c r="C27" s="15">
        <v>550</v>
      </c>
      <c r="D27" s="15">
        <v>550</v>
      </c>
      <c r="E27" s="15">
        <v>550</v>
      </c>
      <c r="F27" s="15">
        <v>600</v>
      </c>
      <c r="G27" s="15">
        <v>650</v>
      </c>
    </row>
    <row r="28" spans="1:7">
      <c r="A28" s="20">
        <v>223001</v>
      </c>
      <c r="B28" s="15" t="s">
        <v>29</v>
      </c>
      <c r="C28" s="15">
        <v>500</v>
      </c>
      <c r="D28" s="15">
        <v>500</v>
      </c>
      <c r="E28" s="15">
        <v>300</v>
      </c>
      <c r="F28" s="15">
        <v>300</v>
      </c>
      <c r="G28" s="15">
        <v>300</v>
      </c>
    </row>
    <row r="29" spans="1:7">
      <c r="A29" s="20">
        <v>223002</v>
      </c>
      <c r="B29" s="15" t="s">
        <v>30</v>
      </c>
      <c r="C29" s="15">
        <v>0</v>
      </c>
      <c r="D29" s="15">
        <v>0</v>
      </c>
      <c r="E29" s="15"/>
      <c r="F29" s="15">
        <v>0</v>
      </c>
      <c r="G29" s="15"/>
    </row>
    <row r="30" spans="1:7">
      <c r="A30" s="20">
        <v>223004</v>
      </c>
      <c r="B30" s="15" t="s">
        <v>31</v>
      </c>
      <c r="C30" s="15">
        <v>0</v>
      </c>
      <c r="D30" s="15">
        <v>0</v>
      </c>
      <c r="E30" s="15">
        <v>0</v>
      </c>
      <c r="F30" s="15">
        <v>0</v>
      </c>
      <c r="G30" s="15"/>
    </row>
    <row r="31" spans="1:7">
      <c r="A31" s="20">
        <v>229001</v>
      </c>
      <c r="B31" s="15" t="s">
        <v>32</v>
      </c>
      <c r="C31" s="15">
        <v>0</v>
      </c>
      <c r="D31" s="15">
        <v>0</v>
      </c>
      <c r="E31" s="15">
        <v>0</v>
      </c>
      <c r="F31" s="15">
        <v>0</v>
      </c>
      <c r="G31" s="15"/>
    </row>
    <row r="32" spans="1:7">
      <c r="A32" s="20">
        <v>229002</v>
      </c>
      <c r="B32" s="15" t="s">
        <v>33</v>
      </c>
      <c r="C32" s="15">
        <v>0</v>
      </c>
      <c r="D32" s="15">
        <v>0</v>
      </c>
      <c r="E32" s="15">
        <v>0</v>
      </c>
      <c r="F32" s="15">
        <v>0</v>
      </c>
      <c r="G32" s="15"/>
    </row>
    <row r="33" spans="1:7">
      <c r="A33" s="20">
        <v>229005</v>
      </c>
      <c r="B33" s="15" t="s">
        <v>34</v>
      </c>
      <c r="C33" s="15"/>
      <c r="D33" s="15"/>
      <c r="E33" s="15"/>
      <c r="F33" s="15"/>
      <c r="G33" s="15"/>
    </row>
    <row r="34" spans="1:7">
      <c r="A34" s="20"/>
      <c r="B34" s="15"/>
      <c r="C34" s="15"/>
      <c r="D34" s="15"/>
      <c r="E34" s="15"/>
      <c r="F34" s="15"/>
      <c r="G34" s="15"/>
    </row>
    <row r="35" spans="1:7">
      <c r="A35" s="11" t="s">
        <v>35</v>
      </c>
      <c r="B35" s="12"/>
      <c r="C35" s="13">
        <f>C36</f>
        <v>3</v>
      </c>
      <c r="D35" s="13">
        <f>D36</f>
        <v>3</v>
      </c>
      <c r="E35" s="13">
        <f>E36</f>
        <v>3</v>
      </c>
      <c r="F35" s="13">
        <f>F36</f>
        <v>3</v>
      </c>
      <c r="G35" s="13">
        <f>G36</f>
        <v>3</v>
      </c>
    </row>
    <row r="36" spans="1:7">
      <c r="A36" s="21">
        <v>243</v>
      </c>
      <c r="B36" s="15" t="s">
        <v>36</v>
      </c>
      <c r="C36" s="15">
        <v>3</v>
      </c>
      <c r="D36" s="15">
        <v>3</v>
      </c>
      <c r="E36" s="15">
        <v>3</v>
      </c>
      <c r="F36" s="15">
        <v>3</v>
      </c>
      <c r="G36" s="15">
        <v>3</v>
      </c>
    </row>
    <row r="37" spans="1:7">
      <c r="A37" s="21"/>
      <c r="B37" s="15"/>
      <c r="C37" s="15"/>
      <c r="D37" s="15"/>
      <c r="E37" s="15"/>
      <c r="F37" s="15"/>
      <c r="G37" s="15"/>
    </row>
    <row r="38" spans="1:7">
      <c r="A38" s="11" t="s">
        <v>37</v>
      </c>
      <c r="B38" s="22"/>
      <c r="C38" s="13">
        <f>C39+C40+C41</f>
        <v>0</v>
      </c>
      <c r="D38" s="13">
        <f>D39+D40+D41</f>
        <v>1235</v>
      </c>
      <c r="E38" s="13">
        <f>E39+E40+E41</f>
        <v>0</v>
      </c>
      <c r="F38" s="13">
        <f>F39+F40+F41</f>
        <v>0</v>
      </c>
      <c r="G38" s="13">
        <v>0</v>
      </c>
    </row>
    <row r="39" spans="1:7">
      <c r="A39" s="20">
        <v>292012</v>
      </c>
      <c r="B39" s="15" t="s">
        <v>38</v>
      </c>
      <c r="C39" s="16"/>
      <c r="D39" s="16">
        <v>1235</v>
      </c>
      <c r="E39" s="16"/>
      <c r="F39" s="16"/>
      <c r="G39" s="16"/>
    </row>
    <row r="40" spans="1:7">
      <c r="A40" s="14" t="s">
        <v>39</v>
      </c>
      <c r="B40" s="15" t="s">
        <v>40</v>
      </c>
      <c r="C40" s="16"/>
      <c r="D40" s="16"/>
      <c r="E40" s="16"/>
      <c r="F40" s="16"/>
      <c r="G40" s="16"/>
    </row>
    <row r="41" spans="1:7">
      <c r="A41" s="20"/>
      <c r="B41" s="15"/>
      <c r="C41" s="15"/>
      <c r="D41" s="15"/>
      <c r="E41" s="15"/>
      <c r="F41" s="15"/>
      <c r="G41" s="15"/>
    </row>
    <row r="42" spans="1:7">
      <c r="A42" s="11" t="s">
        <v>41</v>
      </c>
      <c r="B42" s="12"/>
      <c r="C42" s="24">
        <f>SUM(C43:C46)</f>
        <v>130</v>
      </c>
      <c r="D42" s="24">
        <f t="shared" ref="D42:G42" si="0">SUM(D43:D46)</f>
        <v>2756</v>
      </c>
      <c r="E42" s="24">
        <f t="shared" si="0"/>
        <v>130</v>
      </c>
      <c r="F42" s="24">
        <f t="shared" si="0"/>
        <v>130</v>
      </c>
      <c r="G42" s="24">
        <f t="shared" si="0"/>
        <v>130</v>
      </c>
    </row>
    <row r="43" spans="1:7">
      <c r="A43" s="20">
        <v>311</v>
      </c>
      <c r="B43" s="15" t="s">
        <v>42</v>
      </c>
      <c r="C43" s="16"/>
      <c r="D43" s="16">
        <v>282</v>
      </c>
      <c r="E43" s="16"/>
      <c r="F43" s="16"/>
      <c r="G43" s="16"/>
    </row>
    <row r="44" spans="1:7">
      <c r="A44" s="20">
        <v>312001</v>
      </c>
      <c r="B44" s="15" t="s">
        <v>43</v>
      </c>
      <c r="C44" s="16">
        <v>130</v>
      </c>
      <c r="D44" s="16">
        <v>115</v>
      </c>
      <c r="E44" s="16">
        <v>130</v>
      </c>
      <c r="F44" s="16">
        <v>130</v>
      </c>
      <c r="G44" s="16">
        <v>130</v>
      </c>
    </row>
    <row r="45" spans="1:7">
      <c r="A45" s="20">
        <v>312001</v>
      </c>
      <c r="B45" s="15" t="s">
        <v>44</v>
      </c>
      <c r="C45" s="16"/>
      <c r="D45" s="16">
        <v>2359</v>
      </c>
      <c r="E45" s="16"/>
      <c r="F45" s="16"/>
      <c r="G45" s="16"/>
    </row>
    <row r="46" spans="1:7">
      <c r="A46" s="20">
        <v>312001</v>
      </c>
      <c r="B46" s="15" t="s">
        <v>45</v>
      </c>
      <c r="C46" s="16"/>
      <c r="D46" s="16"/>
      <c r="E46" s="16"/>
      <c r="F46" s="16"/>
      <c r="G46" s="16"/>
    </row>
    <row r="47" spans="1:7">
      <c r="A47" s="20"/>
      <c r="B47" s="15"/>
      <c r="C47" s="16"/>
      <c r="D47" s="16"/>
      <c r="E47" s="16"/>
      <c r="F47" s="16"/>
      <c r="G47" s="16"/>
    </row>
    <row r="48" spans="1:7">
      <c r="A48" s="25" t="s">
        <v>46</v>
      </c>
      <c r="B48" s="26"/>
      <c r="C48" s="27">
        <f>C6+C13+C19+C26+C35+C38+C42</f>
        <v>94181</v>
      </c>
      <c r="D48" s="27">
        <f>D6+D13+D19+D26+D35+D38+D42</f>
        <v>103724</v>
      </c>
      <c r="E48" s="27">
        <f>E6+E13+E19+E26+E35+E38+E42</f>
        <v>99981</v>
      </c>
      <c r="F48" s="27">
        <f>F6+F13+F19+F26+F35+F38+F42</f>
        <v>103031</v>
      </c>
      <c r="G48" s="27">
        <f>G6+G13+G19+G26+G35+G38+G42</f>
        <v>107081</v>
      </c>
    </row>
    <row r="49" spans="1:7">
      <c r="A49" s="28"/>
      <c r="B49" s="18"/>
      <c r="C49" s="19"/>
      <c r="D49" s="19"/>
      <c r="E49" s="19"/>
      <c r="F49" s="19"/>
      <c r="G49" s="19"/>
    </row>
    <row r="50" spans="1:7">
      <c r="A50" s="29" t="s">
        <v>47</v>
      </c>
      <c r="B50" s="30"/>
      <c r="C50" s="31"/>
      <c r="D50" s="31"/>
      <c r="E50" s="31"/>
      <c r="F50" s="31"/>
      <c r="G50" s="31"/>
    </row>
    <row r="51" spans="1:7">
      <c r="A51" s="11" t="s">
        <v>47</v>
      </c>
      <c r="B51" s="12"/>
      <c r="C51" s="24">
        <f>C52+C53</f>
        <v>0</v>
      </c>
      <c r="D51" s="24">
        <f>D52+D53</f>
        <v>0</v>
      </c>
      <c r="E51" s="24">
        <f>E52+E53</f>
        <v>0</v>
      </c>
      <c r="F51" s="24">
        <f>F52+F53</f>
        <v>0</v>
      </c>
      <c r="G51" s="24">
        <v>0</v>
      </c>
    </row>
    <row r="52" spans="1:7">
      <c r="A52" s="21">
        <v>231</v>
      </c>
      <c r="B52" s="15" t="s">
        <v>48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>
      <c r="A53" s="20">
        <v>233001</v>
      </c>
      <c r="B53" s="15" t="s">
        <v>49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>
      <c r="A54" s="32" t="s">
        <v>50</v>
      </c>
      <c r="B54" s="12"/>
      <c r="C54" s="33">
        <f>C55+C56+C57</f>
        <v>0</v>
      </c>
      <c r="D54" s="33">
        <f>D55+D56+D57</f>
        <v>0</v>
      </c>
      <c r="E54" s="33">
        <f>E55+E56+E57</f>
        <v>0</v>
      </c>
      <c r="F54" s="33">
        <f>F55+F56+F57</f>
        <v>0</v>
      </c>
      <c r="G54" s="33">
        <v>0</v>
      </c>
    </row>
    <row r="55" spans="1:7">
      <c r="A55" s="20" t="s">
        <v>51</v>
      </c>
      <c r="B55" s="15" t="s">
        <v>52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>
      <c r="A56" s="20" t="s">
        <v>53</v>
      </c>
      <c r="B56" s="15"/>
      <c r="C56" s="16"/>
      <c r="D56" s="16"/>
      <c r="E56" s="16"/>
      <c r="F56" s="16"/>
      <c r="G56" s="16"/>
    </row>
    <row r="57" spans="1:7">
      <c r="A57" s="20">
        <v>322001</v>
      </c>
      <c r="B57" s="15" t="s">
        <v>54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>
      <c r="A58" s="25" t="s">
        <v>55</v>
      </c>
      <c r="B58" s="34"/>
      <c r="C58" s="27">
        <f>C51+C54</f>
        <v>0</v>
      </c>
      <c r="D58" s="27">
        <f>D51+D54</f>
        <v>0</v>
      </c>
      <c r="E58" s="27">
        <f>E51+E54</f>
        <v>0</v>
      </c>
      <c r="F58" s="27">
        <f>F51+F54</f>
        <v>0</v>
      </c>
      <c r="G58" s="27">
        <v>0</v>
      </c>
    </row>
    <row r="59" spans="1:7">
      <c r="A59" s="15"/>
      <c r="B59" s="15"/>
      <c r="C59" s="15"/>
      <c r="D59" s="15"/>
      <c r="E59" s="15"/>
      <c r="F59" s="15"/>
      <c r="G59" s="15"/>
    </row>
    <row r="60" spans="1:7">
      <c r="A60" s="29" t="s">
        <v>56</v>
      </c>
      <c r="B60" s="30"/>
      <c r="C60" s="31"/>
      <c r="D60" s="31"/>
      <c r="E60" s="31"/>
      <c r="F60" s="31"/>
      <c r="G60" s="31"/>
    </row>
    <row r="61" spans="1:7">
      <c r="A61" s="11" t="s">
        <v>57</v>
      </c>
      <c r="B61" s="12"/>
      <c r="C61" s="24">
        <f>C62+C63+C64</f>
        <v>0</v>
      </c>
      <c r="D61" s="24">
        <f>D62+D63+D64</f>
        <v>14788</v>
      </c>
      <c r="E61" s="24">
        <f>E62+E63+E64</f>
        <v>0</v>
      </c>
      <c r="F61" s="24">
        <f>F62+F63+F64</f>
        <v>0</v>
      </c>
      <c r="G61" s="24">
        <v>0</v>
      </c>
    </row>
    <row r="62" spans="1:7">
      <c r="A62" s="20">
        <v>453</v>
      </c>
      <c r="B62" s="15" t="s">
        <v>58</v>
      </c>
      <c r="C62" s="16">
        <v>0</v>
      </c>
      <c r="D62" s="16">
        <v>7000</v>
      </c>
      <c r="E62" s="16">
        <v>0</v>
      </c>
      <c r="F62" s="16">
        <v>0</v>
      </c>
      <c r="G62" s="16">
        <v>0</v>
      </c>
    </row>
    <row r="63" spans="1:7">
      <c r="A63" s="20">
        <v>454001</v>
      </c>
      <c r="B63" s="15" t="s">
        <v>59</v>
      </c>
      <c r="C63" s="16"/>
      <c r="D63" s="16">
        <v>7788</v>
      </c>
      <c r="E63" s="16"/>
      <c r="F63" s="16">
        <v>0</v>
      </c>
      <c r="G63" s="16">
        <v>0</v>
      </c>
    </row>
    <row r="64" spans="1:7">
      <c r="A64" s="20"/>
      <c r="B64" s="15"/>
      <c r="C64" s="16"/>
      <c r="D64" s="16"/>
      <c r="E64" s="16"/>
      <c r="F64" s="16"/>
      <c r="G64" s="16"/>
    </row>
    <row r="65" spans="1:7">
      <c r="A65" s="32" t="s">
        <v>60</v>
      </c>
      <c r="B65" s="12"/>
      <c r="C65" s="33">
        <f>C67+C67</f>
        <v>0</v>
      </c>
      <c r="D65" s="33">
        <f>D67+D67</f>
        <v>0</v>
      </c>
      <c r="E65" s="33">
        <f>E67+E67</f>
        <v>0</v>
      </c>
      <c r="F65" s="33">
        <f>F66+F67</f>
        <v>0</v>
      </c>
      <c r="G65" s="33">
        <v>0</v>
      </c>
    </row>
    <row r="66" spans="1:7">
      <c r="A66" s="20">
        <v>513002</v>
      </c>
      <c r="B66" s="15" t="s">
        <v>61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>
      <c r="A67" s="20">
        <v>514002</v>
      </c>
      <c r="B67" s="15" t="s">
        <v>62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>
      <c r="A68" s="35" t="s">
        <v>56</v>
      </c>
      <c r="B68" s="36"/>
      <c r="C68" s="37">
        <f>C61+C65</f>
        <v>0</v>
      </c>
      <c r="D68" s="37">
        <f>D61+D65</f>
        <v>14788</v>
      </c>
      <c r="E68" s="37">
        <f>E61+E65</f>
        <v>0</v>
      </c>
      <c r="F68" s="37">
        <f>F61+F65</f>
        <v>0</v>
      </c>
      <c r="G68" s="37">
        <v>0</v>
      </c>
    </row>
    <row r="69" spans="1:7">
      <c r="A69" s="38"/>
      <c r="B69" s="9"/>
      <c r="C69" s="39"/>
      <c r="D69" s="39"/>
      <c r="E69" s="39"/>
      <c r="F69" s="39"/>
      <c r="G69" s="39"/>
    </row>
    <row r="70" spans="1:7">
      <c r="A70" s="40" t="s">
        <v>1</v>
      </c>
      <c r="B70" s="41"/>
      <c r="C70" s="42">
        <f>C48</f>
        <v>94181</v>
      </c>
      <c r="D70" s="42">
        <f>D48</f>
        <v>103724</v>
      </c>
      <c r="E70" s="42">
        <f>E48</f>
        <v>99981</v>
      </c>
      <c r="F70" s="42">
        <f>F48</f>
        <v>103031</v>
      </c>
      <c r="G70" s="42">
        <f>G48</f>
        <v>107081</v>
      </c>
    </row>
    <row r="71" spans="1:7">
      <c r="A71" s="40" t="s">
        <v>47</v>
      </c>
      <c r="B71" s="41"/>
      <c r="C71" s="42">
        <f>C58</f>
        <v>0</v>
      </c>
      <c r="D71" s="42">
        <f>D58</f>
        <v>0</v>
      </c>
      <c r="E71" s="42">
        <f>E58</f>
        <v>0</v>
      </c>
      <c r="F71" s="42">
        <f>F58</f>
        <v>0</v>
      </c>
      <c r="G71" s="42">
        <f>G58</f>
        <v>0</v>
      </c>
    </row>
    <row r="72" spans="1:7">
      <c r="A72" s="40" t="s">
        <v>56</v>
      </c>
      <c r="B72" s="41"/>
      <c r="C72" s="42">
        <f>C61</f>
        <v>0</v>
      </c>
      <c r="D72" s="42">
        <f t="shared" ref="D72:G72" si="1">D61</f>
        <v>14788</v>
      </c>
      <c r="E72" s="42">
        <f t="shared" si="1"/>
        <v>0</v>
      </c>
      <c r="F72" s="42">
        <f t="shared" si="1"/>
        <v>0</v>
      </c>
      <c r="G72" s="42">
        <f t="shared" si="1"/>
        <v>0</v>
      </c>
    </row>
    <row r="73" spans="1:7">
      <c r="A73" s="43" t="s">
        <v>63</v>
      </c>
      <c r="B73" s="44"/>
      <c r="C73" s="45">
        <f>C70+C71+C72</f>
        <v>94181</v>
      </c>
      <c r="D73" s="45">
        <f>D70+D71+D72</f>
        <v>118512</v>
      </c>
      <c r="E73" s="45">
        <f>E70+E71+E72</f>
        <v>99981</v>
      </c>
      <c r="F73" s="45">
        <f>F70+F71+F72</f>
        <v>103031</v>
      </c>
      <c r="G73" s="45">
        <f>G70+G71+G72</f>
        <v>107081</v>
      </c>
    </row>
    <row r="74" spans="1:7">
      <c r="A74" s="46"/>
      <c r="B74" s="47"/>
      <c r="C74" s="47"/>
      <c r="D74" s="47"/>
      <c r="E74" s="47"/>
      <c r="F74" s="47"/>
      <c r="G74" s="47"/>
    </row>
    <row r="75" spans="1:7">
      <c r="A75" s="46" t="s">
        <v>202</v>
      </c>
      <c r="B75" s="47"/>
      <c r="C75" s="47"/>
      <c r="D75" s="47"/>
      <c r="E75" s="47"/>
      <c r="F75" s="47" t="s">
        <v>215</v>
      </c>
      <c r="G75" s="47"/>
    </row>
    <row r="76" spans="1:7" ht="15.75">
      <c r="A76" s="47"/>
      <c r="B76" s="48"/>
      <c r="C76" s="47" t="s">
        <v>64</v>
      </c>
      <c r="D76" s="47"/>
      <c r="E76" s="47"/>
      <c r="F76" s="47" t="s">
        <v>203</v>
      </c>
      <c r="G76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292B-12A2-47D1-89DF-FD5F438357FB}">
  <dimension ref="A1:H256"/>
  <sheetViews>
    <sheetView workbookViewId="0">
      <selection activeCell="G2" sqref="G2"/>
    </sheetView>
  </sheetViews>
  <sheetFormatPr defaultRowHeight="15"/>
  <cols>
    <col min="1" max="1" width="5.28515625" customWidth="1"/>
    <col min="2" max="2" width="8.28515625" customWidth="1"/>
    <col min="3" max="3" width="23.85546875" customWidth="1"/>
    <col min="4" max="4" width="11.85546875" customWidth="1"/>
    <col min="5" max="5" width="12.140625" customWidth="1"/>
    <col min="6" max="6" width="10.5703125" customWidth="1"/>
    <col min="7" max="7" width="10.140625" customWidth="1"/>
    <col min="8" max="8" width="12.140625" customWidth="1"/>
  </cols>
  <sheetData>
    <row r="1" spans="1:8" ht="15.75">
      <c r="A1" s="49" t="s">
        <v>0</v>
      </c>
    </row>
    <row r="2" spans="1:8" ht="15.75">
      <c r="B2" s="1" t="s">
        <v>218</v>
      </c>
      <c r="C2" s="1"/>
      <c r="D2" s="1"/>
      <c r="E2" s="1"/>
      <c r="F2" s="50"/>
      <c r="G2" s="50"/>
    </row>
    <row r="3" spans="1:8">
      <c r="C3" s="51" t="s">
        <v>65</v>
      </c>
      <c r="D3" s="51"/>
      <c r="E3" s="51"/>
    </row>
    <row r="4" spans="1:8" ht="15.75" thickBot="1">
      <c r="A4" s="52"/>
      <c r="B4" s="53"/>
      <c r="C4" s="54"/>
      <c r="D4" s="54"/>
      <c r="E4" s="54"/>
      <c r="F4" s="55"/>
      <c r="G4" s="55"/>
      <c r="H4" s="55"/>
    </row>
    <row r="5" spans="1:8" ht="23.25" thickTop="1">
      <c r="A5" s="56" t="s">
        <v>66</v>
      </c>
      <c r="B5" s="57"/>
      <c r="C5" s="58"/>
      <c r="D5" s="59" t="s">
        <v>213</v>
      </c>
      <c r="E5" s="59" t="s">
        <v>206</v>
      </c>
      <c r="F5" s="60">
        <v>2020</v>
      </c>
      <c r="G5" s="61">
        <v>2021</v>
      </c>
      <c r="H5" s="7">
        <v>2022</v>
      </c>
    </row>
    <row r="6" spans="1:8" ht="12.75" customHeight="1">
      <c r="A6" s="62"/>
      <c r="B6" s="63"/>
      <c r="C6" s="64"/>
      <c r="D6" s="65" t="s">
        <v>2</v>
      </c>
      <c r="E6" s="65"/>
      <c r="F6" s="65" t="s">
        <v>2</v>
      </c>
      <c r="G6" s="65" t="s">
        <v>2</v>
      </c>
      <c r="H6" s="65" t="s">
        <v>67</v>
      </c>
    </row>
    <row r="7" spans="1:8" ht="12" customHeight="1">
      <c r="A7" s="66" t="s">
        <v>68</v>
      </c>
      <c r="B7" s="67"/>
      <c r="C7" s="68"/>
      <c r="D7" s="69">
        <f>D8+D12+D15+D57</f>
        <v>54752.9715</v>
      </c>
      <c r="E7" s="69">
        <f>E8+E12+E15+E57</f>
        <v>68847.9715</v>
      </c>
      <c r="F7" s="69">
        <f>F8+F12+F15+F57</f>
        <v>64447</v>
      </c>
      <c r="G7" s="69">
        <f>G8+G12+G15+G57</f>
        <v>68227</v>
      </c>
      <c r="H7" s="69">
        <f>H8+H12+H15+H57</f>
        <v>70856</v>
      </c>
    </row>
    <row r="8" spans="1:8" ht="12" customHeight="1">
      <c r="A8" s="70"/>
      <c r="B8" s="71">
        <v>610</v>
      </c>
      <c r="C8" s="72" t="s">
        <v>69</v>
      </c>
      <c r="D8" s="73">
        <f>D9+D10+D11</f>
        <v>29957</v>
      </c>
      <c r="E8" s="73">
        <f>E9+E10+E11</f>
        <v>29957</v>
      </c>
      <c r="F8" s="73">
        <f>F9+F10+F11</f>
        <v>35000</v>
      </c>
      <c r="G8" s="73">
        <f>G9+G10+G11</f>
        <v>37000</v>
      </c>
      <c r="H8" s="73">
        <f>H9+H10+H11</f>
        <v>39000</v>
      </c>
    </row>
    <row r="9" spans="1:8" ht="12" customHeight="1">
      <c r="A9" s="74"/>
      <c r="B9" s="8">
        <v>611</v>
      </c>
      <c r="C9" s="75" t="s">
        <v>70</v>
      </c>
      <c r="D9" s="76">
        <v>29957</v>
      </c>
      <c r="E9" s="76">
        <v>29957</v>
      </c>
      <c r="F9" s="76">
        <v>35000</v>
      </c>
      <c r="G9" s="76">
        <v>37000</v>
      </c>
      <c r="H9" s="76">
        <v>39000</v>
      </c>
    </row>
    <row r="10" spans="1:8" ht="12" customHeight="1">
      <c r="A10" s="9"/>
      <c r="B10" s="8">
        <v>612</v>
      </c>
      <c r="C10" s="75" t="s">
        <v>71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</row>
    <row r="11" spans="1:8" ht="12" customHeight="1">
      <c r="A11" s="9"/>
      <c r="B11" s="77">
        <v>614</v>
      </c>
      <c r="C11" s="75" t="s">
        <v>72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</row>
    <row r="12" spans="1:8" ht="12" customHeight="1">
      <c r="A12" s="78"/>
      <c r="B12" s="79">
        <v>620</v>
      </c>
      <c r="C12" s="72" t="s">
        <v>73</v>
      </c>
      <c r="D12" s="80">
        <f>D13+D14</f>
        <v>10469.9715</v>
      </c>
      <c r="E12" s="80">
        <f>E13+E14</f>
        <v>10469.9715</v>
      </c>
      <c r="F12" s="80">
        <f>F13+F14</f>
        <v>12232</v>
      </c>
      <c r="G12" s="80">
        <f>G13+G14</f>
        <v>12932</v>
      </c>
      <c r="H12" s="80">
        <f>H13+H14</f>
        <v>13631</v>
      </c>
    </row>
    <row r="13" spans="1:8" ht="12" customHeight="1">
      <c r="A13" s="9"/>
      <c r="B13" s="8">
        <v>620</v>
      </c>
      <c r="C13" s="75" t="s">
        <v>74</v>
      </c>
      <c r="D13" s="76">
        <f>SUM(D8*0.3495)</f>
        <v>10469.9715</v>
      </c>
      <c r="E13" s="76">
        <f>SUM(E8*0.3495)</f>
        <v>10469.9715</v>
      </c>
      <c r="F13" s="76">
        <v>12232</v>
      </c>
      <c r="G13" s="76">
        <v>12932</v>
      </c>
      <c r="H13" s="76">
        <v>13631</v>
      </c>
    </row>
    <row r="14" spans="1:8" ht="12" customHeight="1">
      <c r="A14" s="9"/>
      <c r="B14" s="8">
        <v>627</v>
      </c>
      <c r="C14" s="75" t="s">
        <v>75</v>
      </c>
      <c r="D14" s="76"/>
      <c r="E14" s="76"/>
      <c r="F14" s="76"/>
      <c r="G14" s="76"/>
      <c r="H14" s="76"/>
    </row>
    <row r="15" spans="1:8" ht="12" customHeight="1">
      <c r="A15" s="81"/>
      <c r="B15" s="71">
        <v>630</v>
      </c>
      <c r="C15" s="81" t="s">
        <v>76</v>
      </c>
      <c r="D15" s="80">
        <f>D16+D18+D23+D32+D37+D42+D44</f>
        <v>13976</v>
      </c>
      <c r="E15" s="80">
        <f>E16+E18+E23+E32+E37+E42+E44</f>
        <v>28038</v>
      </c>
      <c r="F15" s="80">
        <f>F16+F18+F23+F32+F37+F42+F44</f>
        <v>16865</v>
      </c>
      <c r="G15" s="80">
        <f>G16+G18+G23+G32+G37+G42+G44</f>
        <v>17945</v>
      </c>
      <c r="H15" s="80">
        <f>H16+H18+H23+H32+H37+H42+H44</f>
        <v>17875</v>
      </c>
    </row>
    <row r="16" spans="1:8" ht="12" customHeight="1">
      <c r="A16" s="78" t="s">
        <v>77</v>
      </c>
      <c r="B16" s="71">
        <v>631</v>
      </c>
      <c r="C16" s="81" t="s">
        <v>78</v>
      </c>
      <c r="D16" s="80">
        <v>500</v>
      </c>
      <c r="E16" s="80">
        <v>1300</v>
      </c>
      <c r="F16" s="80">
        <v>1300</v>
      </c>
      <c r="G16" s="80">
        <v>1400</v>
      </c>
      <c r="H16" s="80">
        <v>1400</v>
      </c>
    </row>
    <row r="17" spans="1:8" ht="12" customHeight="1">
      <c r="A17" s="9"/>
      <c r="B17" s="8" t="s">
        <v>79</v>
      </c>
      <c r="C17" s="75" t="s">
        <v>80</v>
      </c>
      <c r="D17" s="76"/>
      <c r="E17" s="76"/>
      <c r="F17" s="76"/>
      <c r="G17" s="76"/>
      <c r="H17" s="76"/>
    </row>
    <row r="18" spans="1:8" ht="12" customHeight="1">
      <c r="A18" s="81"/>
      <c r="B18" s="71">
        <v>632</v>
      </c>
      <c r="C18" s="72" t="s">
        <v>81</v>
      </c>
      <c r="D18" s="80">
        <f>D19+D20+D21+D22</f>
        <v>7192</v>
      </c>
      <c r="E18" s="80">
        <f>E19+E20+E21+E22</f>
        <v>7192</v>
      </c>
      <c r="F18" s="80">
        <f>F19+F20+F21+F22</f>
        <v>7220</v>
      </c>
      <c r="G18" s="80">
        <f>G19+G20+G21+G22</f>
        <v>7420</v>
      </c>
      <c r="H18" s="80">
        <f>H19+H20+H21+H22</f>
        <v>7720</v>
      </c>
    </row>
    <row r="19" spans="1:8" ht="12" customHeight="1">
      <c r="A19" s="9"/>
      <c r="B19" s="77">
        <v>632001</v>
      </c>
      <c r="C19" s="75" t="s">
        <v>82</v>
      </c>
      <c r="D19" s="76">
        <v>650</v>
      </c>
      <c r="E19" s="76">
        <v>650</v>
      </c>
      <c r="F19" s="76">
        <v>650</v>
      </c>
      <c r="G19" s="76">
        <v>700</v>
      </c>
      <c r="H19" s="76">
        <v>700</v>
      </c>
    </row>
    <row r="20" spans="1:8" ht="12" customHeight="1">
      <c r="A20" s="9"/>
      <c r="B20" s="77" t="s">
        <v>83</v>
      </c>
      <c r="C20" s="75" t="s">
        <v>84</v>
      </c>
      <c r="D20" s="76">
        <v>5500</v>
      </c>
      <c r="E20" s="76">
        <v>5500</v>
      </c>
      <c r="F20" s="76">
        <v>5500</v>
      </c>
      <c r="G20" s="76">
        <v>5600</v>
      </c>
      <c r="H20" s="76">
        <v>5800</v>
      </c>
    </row>
    <row r="21" spans="1:8" ht="12" customHeight="1">
      <c r="A21" s="9"/>
      <c r="B21" s="77">
        <v>632002</v>
      </c>
      <c r="C21" s="75" t="s">
        <v>85</v>
      </c>
      <c r="D21" s="76">
        <v>120</v>
      </c>
      <c r="E21" s="76">
        <v>120</v>
      </c>
      <c r="F21" s="76">
        <v>120</v>
      </c>
      <c r="G21" s="76">
        <v>120</v>
      </c>
      <c r="H21" s="76">
        <v>120</v>
      </c>
    </row>
    <row r="22" spans="1:8" ht="12" customHeight="1">
      <c r="A22" s="9"/>
      <c r="B22" s="77">
        <v>632003</v>
      </c>
      <c r="C22" s="75" t="s">
        <v>86</v>
      </c>
      <c r="D22" s="76">
        <v>922</v>
      </c>
      <c r="E22" s="76">
        <v>922</v>
      </c>
      <c r="F22" s="76">
        <v>950</v>
      </c>
      <c r="G22" s="76">
        <v>1000</v>
      </c>
      <c r="H22" s="76">
        <v>1100</v>
      </c>
    </row>
    <row r="23" spans="1:8" ht="12" customHeight="1">
      <c r="A23" s="81"/>
      <c r="B23" s="71">
        <v>633</v>
      </c>
      <c r="C23" s="81" t="s">
        <v>87</v>
      </c>
      <c r="D23" s="73">
        <f>D24+D25+D26+D27+D28+D29+D30+D31</f>
        <v>2450</v>
      </c>
      <c r="E23" s="73">
        <f>E24+E25+E26+E27+E28+E29+E30+E31</f>
        <v>3970</v>
      </c>
      <c r="F23" s="73">
        <f>F24+F25+F26+F27+F28+F29+F30+F31</f>
        <v>2700</v>
      </c>
      <c r="G23" s="73">
        <f>G24+G25+G26+G27+G28+G29+G30+G31</f>
        <v>2900</v>
      </c>
      <c r="H23" s="73">
        <f>H24+H25+H26+H27+H28+H29+H30+H31</f>
        <v>3100</v>
      </c>
    </row>
    <row r="24" spans="1:8" ht="12" customHeight="1">
      <c r="A24" s="9"/>
      <c r="B24" s="77">
        <v>633001</v>
      </c>
      <c r="C24" s="75" t="s">
        <v>88</v>
      </c>
      <c r="D24" s="76"/>
      <c r="E24" s="76"/>
      <c r="F24" s="76"/>
      <c r="G24" s="76"/>
      <c r="H24" s="76"/>
    </row>
    <row r="25" spans="1:8" ht="12" customHeight="1">
      <c r="A25" s="9"/>
      <c r="B25" s="8" t="s">
        <v>89</v>
      </c>
      <c r="C25" s="75" t="s">
        <v>90</v>
      </c>
      <c r="D25" s="76"/>
      <c r="E25" s="76">
        <v>560</v>
      </c>
      <c r="F25" s="76"/>
      <c r="G25" s="76"/>
      <c r="H25" s="76"/>
    </row>
    <row r="26" spans="1:8" ht="12" customHeight="1">
      <c r="A26" s="9"/>
      <c r="B26" s="8">
        <v>633004</v>
      </c>
      <c r="C26" s="75" t="s">
        <v>91</v>
      </c>
      <c r="D26" s="76">
        <v>100</v>
      </c>
      <c r="E26" s="76">
        <v>200</v>
      </c>
      <c r="F26" s="76">
        <v>100</v>
      </c>
      <c r="G26" s="76">
        <v>100</v>
      </c>
      <c r="H26" s="76">
        <v>100</v>
      </c>
    </row>
    <row r="27" spans="1:8" ht="12" customHeight="1">
      <c r="A27" s="9"/>
      <c r="B27" s="77">
        <v>633006</v>
      </c>
      <c r="C27" s="75" t="s">
        <v>92</v>
      </c>
      <c r="D27" s="76">
        <v>2100</v>
      </c>
      <c r="E27" s="76">
        <v>2100</v>
      </c>
      <c r="F27" s="76">
        <v>2100</v>
      </c>
      <c r="G27" s="76">
        <v>2300</v>
      </c>
      <c r="H27" s="76">
        <v>2500</v>
      </c>
    </row>
    <row r="28" spans="1:8" ht="12" customHeight="1">
      <c r="A28" s="9"/>
      <c r="B28" s="77">
        <v>633009</v>
      </c>
      <c r="C28" s="75" t="s">
        <v>93</v>
      </c>
      <c r="D28" s="9">
        <v>100</v>
      </c>
      <c r="E28" s="9">
        <v>200</v>
      </c>
      <c r="F28" s="9">
        <v>200</v>
      </c>
      <c r="G28" s="9">
        <v>200</v>
      </c>
      <c r="H28" s="9">
        <v>200</v>
      </c>
    </row>
    <row r="29" spans="1:8" ht="12" customHeight="1">
      <c r="A29" s="9"/>
      <c r="B29" s="77">
        <v>633005</v>
      </c>
      <c r="C29" s="75" t="s">
        <v>207</v>
      </c>
      <c r="D29" s="76"/>
      <c r="E29" s="76">
        <v>260</v>
      </c>
      <c r="F29" s="76"/>
      <c r="G29" s="76"/>
      <c r="H29" s="76"/>
    </row>
    <row r="30" spans="1:8" ht="12" customHeight="1">
      <c r="A30" s="9"/>
      <c r="B30" s="77">
        <v>633015</v>
      </c>
      <c r="C30" s="75" t="s">
        <v>94</v>
      </c>
      <c r="D30" s="76"/>
      <c r="E30" s="76"/>
      <c r="F30" s="76"/>
      <c r="G30" s="76"/>
      <c r="H30" s="76"/>
    </row>
    <row r="31" spans="1:8" ht="12" customHeight="1">
      <c r="A31" s="9"/>
      <c r="B31" s="77">
        <v>633016</v>
      </c>
      <c r="C31" s="75" t="s">
        <v>95</v>
      </c>
      <c r="D31" s="76">
        <v>150</v>
      </c>
      <c r="E31" s="76">
        <v>650</v>
      </c>
      <c r="F31" s="76">
        <v>300</v>
      </c>
      <c r="G31" s="76">
        <v>300</v>
      </c>
      <c r="H31" s="76">
        <v>300</v>
      </c>
    </row>
    <row r="32" spans="1:8" ht="12" customHeight="1">
      <c r="A32" s="81"/>
      <c r="B32" s="71">
        <v>634</v>
      </c>
      <c r="C32" s="81" t="s">
        <v>96</v>
      </c>
      <c r="D32" s="73">
        <f>D33+D34+D35+D36</f>
        <v>0</v>
      </c>
      <c r="E32" s="73">
        <f>E33+E34+E35+E36</f>
        <v>0</v>
      </c>
      <c r="F32" s="73">
        <f>F33+F34+F35+F36</f>
        <v>0</v>
      </c>
      <c r="G32" s="73">
        <f>G33+G34+G35+G36</f>
        <v>0</v>
      </c>
      <c r="H32" s="73">
        <f>H33+H34+H35+H36</f>
        <v>0</v>
      </c>
    </row>
    <row r="33" spans="1:8" ht="12" customHeight="1">
      <c r="A33" s="9"/>
      <c r="B33" s="8" t="s">
        <v>97</v>
      </c>
      <c r="C33" s="75" t="s">
        <v>98</v>
      </c>
      <c r="D33" s="9"/>
      <c r="E33" s="9"/>
      <c r="F33" s="9"/>
      <c r="G33" s="9"/>
      <c r="H33" s="9"/>
    </row>
    <row r="34" spans="1:8" ht="12" customHeight="1">
      <c r="A34" s="9"/>
      <c r="B34" s="77">
        <v>634002</v>
      </c>
      <c r="C34" s="75" t="s">
        <v>99</v>
      </c>
      <c r="D34" s="9"/>
      <c r="E34" s="9"/>
      <c r="F34" s="9"/>
      <c r="G34" s="9"/>
      <c r="H34" s="9"/>
    </row>
    <row r="35" spans="1:8" ht="12" customHeight="1">
      <c r="A35" s="9"/>
      <c r="B35" s="77">
        <v>634003</v>
      </c>
      <c r="C35" s="75" t="s">
        <v>100</v>
      </c>
      <c r="D35" s="9"/>
      <c r="E35" s="9"/>
      <c r="F35" s="9"/>
      <c r="G35" s="9"/>
      <c r="H35" s="9"/>
    </row>
    <row r="36" spans="1:8" ht="12" customHeight="1">
      <c r="A36" s="9"/>
      <c r="B36" s="77">
        <v>634005</v>
      </c>
      <c r="C36" s="75" t="s">
        <v>101</v>
      </c>
      <c r="D36" s="9"/>
      <c r="E36" s="9"/>
      <c r="F36" s="9"/>
      <c r="G36" s="9"/>
      <c r="H36" s="9"/>
    </row>
    <row r="37" spans="1:8" ht="12" customHeight="1">
      <c r="A37" s="81"/>
      <c r="B37" s="71">
        <v>635</v>
      </c>
      <c r="C37" s="81" t="s">
        <v>102</v>
      </c>
      <c r="D37" s="80">
        <f>D38+D39+D40+D41</f>
        <v>200</v>
      </c>
      <c r="E37" s="80">
        <f>E38+E39+E40+E41</f>
        <v>200</v>
      </c>
      <c r="F37" s="80">
        <f>F38+F39+F40+F41</f>
        <v>300</v>
      </c>
      <c r="G37" s="80">
        <f>G38+G39+G40+G41</f>
        <v>250</v>
      </c>
      <c r="H37" s="80">
        <f>H38+H39+H40+H41</f>
        <v>250</v>
      </c>
    </row>
    <row r="38" spans="1:8" ht="12" customHeight="1">
      <c r="A38" s="9"/>
      <c r="B38" s="8" t="s">
        <v>103</v>
      </c>
      <c r="C38" s="75" t="s">
        <v>104</v>
      </c>
      <c r="D38" s="9"/>
      <c r="E38" s="9"/>
      <c r="F38" s="9"/>
      <c r="G38" s="9"/>
      <c r="H38" s="9"/>
    </row>
    <row r="39" spans="1:8" ht="12" customHeight="1">
      <c r="A39" s="9"/>
      <c r="B39" s="8" t="s">
        <v>105</v>
      </c>
      <c r="C39" s="75" t="s">
        <v>106</v>
      </c>
      <c r="D39" s="9">
        <v>200</v>
      </c>
      <c r="E39" s="9">
        <v>200</v>
      </c>
      <c r="F39" s="9">
        <v>200</v>
      </c>
      <c r="G39" s="9">
        <v>150</v>
      </c>
      <c r="H39" s="9">
        <v>150</v>
      </c>
    </row>
    <row r="40" spans="1:8" ht="12" customHeight="1">
      <c r="A40" s="9"/>
      <c r="B40" s="77">
        <v>635004</v>
      </c>
      <c r="C40" s="75" t="s">
        <v>107</v>
      </c>
      <c r="D40" s="9"/>
      <c r="E40" s="9"/>
      <c r="F40" s="9">
        <v>100</v>
      </c>
      <c r="G40" s="9">
        <v>100</v>
      </c>
      <c r="H40" s="9">
        <v>100</v>
      </c>
    </row>
    <row r="41" spans="1:8" ht="12" customHeight="1">
      <c r="A41" s="9"/>
      <c r="B41" s="77">
        <v>635006</v>
      </c>
      <c r="C41" s="75" t="s">
        <v>108</v>
      </c>
      <c r="D41" s="76"/>
      <c r="E41" s="76"/>
      <c r="F41" s="76"/>
      <c r="G41" s="76"/>
      <c r="H41" s="76"/>
    </row>
    <row r="42" spans="1:8" ht="12" customHeight="1">
      <c r="A42" s="81"/>
      <c r="B42" s="79">
        <v>636</v>
      </c>
      <c r="C42" s="72" t="s">
        <v>109</v>
      </c>
      <c r="D42" s="80">
        <f>D43</f>
        <v>0</v>
      </c>
      <c r="E42" s="80">
        <f>E43</f>
        <v>0</v>
      </c>
      <c r="F42" s="80">
        <f>F43</f>
        <v>0</v>
      </c>
      <c r="G42" s="80">
        <f>G43</f>
        <v>0</v>
      </c>
      <c r="H42" s="80">
        <f>H43</f>
        <v>0</v>
      </c>
    </row>
    <row r="43" spans="1:8" ht="12" customHeight="1">
      <c r="A43" s="9"/>
      <c r="B43" s="77">
        <v>636001</v>
      </c>
      <c r="C43" s="75" t="s">
        <v>110</v>
      </c>
      <c r="D43" s="76"/>
      <c r="E43" s="76"/>
      <c r="F43" s="76"/>
      <c r="G43" s="76"/>
      <c r="H43" s="76"/>
    </row>
    <row r="44" spans="1:8" ht="12" customHeight="1">
      <c r="A44" s="81"/>
      <c r="B44" s="71">
        <v>637</v>
      </c>
      <c r="C44" s="81" t="s">
        <v>111</v>
      </c>
      <c r="D44" s="80">
        <f>D45+D46+D47+D48+D49+D50+D51+D52+D53+D54+D55+D56</f>
        <v>3634</v>
      </c>
      <c r="E44" s="80">
        <f>E45+E46+E47+E48+E49+E50+E51+E52+E53+E54+E55+E56</f>
        <v>15376</v>
      </c>
      <c r="F44" s="80">
        <f t="shared" ref="F44:H44" si="0">F45+F46+F47+F48+F49+F50+F51+F52+F53+F54+F55+F56</f>
        <v>5345</v>
      </c>
      <c r="G44" s="80">
        <f t="shared" si="0"/>
        <v>5975</v>
      </c>
      <c r="H44" s="80">
        <f t="shared" si="0"/>
        <v>5405</v>
      </c>
    </row>
    <row r="45" spans="1:8" ht="12" customHeight="1">
      <c r="A45" s="9"/>
      <c r="B45" s="8" t="s">
        <v>112</v>
      </c>
      <c r="C45" s="75" t="s">
        <v>113</v>
      </c>
      <c r="D45" s="76">
        <v>250</v>
      </c>
      <c r="E45" s="76">
        <v>450</v>
      </c>
      <c r="F45" s="76">
        <v>350</v>
      </c>
      <c r="G45" s="76">
        <v>350</v>
      </c>
      <c r="H45" s="76">
        <v>350</v>
      </c>
    </row>
    <row r="46" spans="1:8" ht="12" customHeight="1">
      <c r="A46" s="9"/>
      <c r="B46" s="77">
        <v>637003</v>
      </c>
      <c r="C46" s="75" t="s">
        <v>114</v>
      </c>
      <c r="D46" s="76"/>
      <c r="E46" s="76"/>
      <c r="F46" s="76">
        <v>200</v>
      </c>
      <c r="G46" s="76">
        <v>200</v>
      </c>
      <c r="H46" s="76">
        <v>200</v>
      </c>
    </row>
    <row r="47" spans="1:8" ht="12" customHeight="1">
      <c r="A47" s="9"/>
      <c r="B47" s="77">
        <v>637004</v>
      </c>
      <c r="C47" s="75" t="s">
        <v>115</v>
      </c>
      <c r="D47" s="76">
        <v>350</v>
      </c>
      <c r="E47" s="76">
        <v>11150</v>
      </c>
      <c r="F47" s="76">
        <v>500</v>
      </c>
      <c r="G47" s="76">
        <v>600</v>
      </c>
      <c r="H47" s="76">
        <v>600</v>
      </c>
    </row>
    <row r="48" spans="1:8" ht="12" customHeight="1">
      <c r="A48" s="9"/>
      <c r="B48" s="77">
        <v>637005</v>
      </c>
      <c r="C48" s="75" t="s">
        <v>208</v>
      </c>
      <c r="D48" s="76"/>
      <c r="E48" s="76">
        <v>252</v>
      </c>
      <c r="F48" s="76"/>
      <c r="G48" s="76"/>
      <c r="H48" s="76"/>
    </row>
    <row r="49" spans="1:8" ht="12" customHeight="1">
      <c r="A49" s="9"/>
      <c r="B49" s="77">
        <v>637011</v>
      </c>
      <c r="C49" s="75" t="s">
        <v>116</v>
      </c>
      <c r="D49" s="9"/>
      <c r="E49" s="9">
        <v>470</v>
      </c>
      <c r="F49" s="9"/>
      <c r="G49" s="9">
        <v>500</v>
      </c>
      <c r="H49" s="9"/>
    </row>
    <row r="50" spans="1:8" ht="12" customHeight="1">
      <c r="A50" s="9"/>
      <c r="B50" s="77">
        <v>637012</v>
      </c>
      <c r="C50" s="75" t="s">
        <v>117</v>
      </c>
      <c r="D50" s="76">
        <v>500</v>
      </c>
      <c r="E50" s="76">
        <v>500</v>
      </c>
      <c r="F50" s="76">
        <v>500</v>
      </c>
      <c r="G50" s="76">
        <v>500</v>
      </c>
      <c r="H50" s="76">
        <v>500</v>
      </c>
    </row>
    <row r="51" spans="1:8" ht="12" customHeight="1">
      <c r="A51" s="9"/>
      <c r="B51" s="77">
        <v>637014</v>
      </c>
      <c r="C51" s="75" t="s">
        <v>118</v>
      </c>
      <c r="D51" s="9">
        <v>1000</v>
      </c>
      <c r="E51" s="9">
        <v>1000</v>
      </c>
      <c r="F51" s="9">
        <v>1200</v>
      </c>
      <c r="G51" s="9">
        <v>1200</v>
      </c>
      <c r="H51" s="9">
        <v>1300</v>
      </c>
    </row>
    <row r="52" spans="1:8" ht="12" customHeight="1">
      <c r="A52" s="9"/>
      <c r="B52" s="77">
        <v>637015</v>
      </c>
      <c r="C52" s="75" t="s">
        <v>119</v>
      </c>
      <c r="D52" s="76">
        <v>320</v>
      </c>
      <c r="E52" s="76">
        <v>320</v>
      </c>
      <c r="F52" s="76">
        <v>320</v>
      </c>
      <c r="G52" s="76">
        <v>320</v>
      </c>
      <c r="H52" s="76">
        <v>320</v>
      </c>
    </row>
    <row r="53" spans="1:8" ht="12" customHeight="1">
      <c r="A53" s="9"/>
      <c r="B53" s="77">
        <v>637016</v>
      </c>
      <c r="C53" s="75" t="s">
        <v>120</v>
      </c>
      <c r="D53" s="76">
        <v>374</v>
      </c>
      <c r="E53" s="76">
        <v>374</v>
      </c>
      <c r="F53" s="76">
        <v>525</v>
      </c>
      <c r="G53" s="76">
        <v>555</v>
      </c>
      <c r="H53" s="76">
        <v>585</v>
      </c>
    </row>
    <row r="54" spans="1:8" ht="12" customHeight="1">
      <c r="A54" s="9"/>
      <c r="B54" s="77">
        <v>637018</v>
      </c>
      <c r="C54" s="75" t="s">
        <v>209</v>
      </c>
      <c r="D54" s="76"/>
      <c r="E54" s="76">
        <v>20</v>
      </c>
      <c r="F54" s="76"/>
      <c r="G54" s="76"/>
      <c r="H54" s="76"/>
    </row>
    <row r="55" spans="1:8" ht="12" customHeight="1">
      <c r="A55" s="9"/>
      <c r="B55" s="77">
        <v>637026</v>
      </c>
      <c r="C55" s="75" t="s">
        <v>121</v>
      </c>
      <c r="D55" s="76">
        <v>740</v>
      </c>
      <c r="E55" s="76">
        <v>740</v>
      </c>
      <c r="F55" s="76">
        <v>1250</v>
      </c>
      <c r="G55" s="76">
        <v>1250</v>
      </c>
      <c r="H55" s="76">
        <v>1250</v>
      </c>
    </row>
    <row r="56" spans="1:8" ht="12" customHeight="1">
      <c r="A56" s="9"/>
      <c r="B56" s="77">
        <v>637027</v>
      </c>
      <c r="C56" s="75" t="s">
        <v>122</v>
      </c>
      <c r="D56" s="76">
        <v>100</v>
      </c>
      <c r="E56" s="76">
        <v>100</v>
      </c>
      <c r="F56" s="76">
        <v>500</v>
      </c>
      <c r="G56" s="76">
        <v>500</v>
      </c>
      <c r="H56" s="76">
        <v>300</v>
      </c>
    </row>
    <row r="57" spans="1:8" ht="12" customHeight="1">
      <c r="A57" s="81"/>
      <c r="B57" s="79">
        <v>640</v>
      </c>
      <c r="C57" s="72" t="s">
        <v>123</v>
      </c>
      <c r="D57" s="73">
        <f>SUM(D58:D61)</f>
        <v>350</v>
      </c>
      <c r="E57" s="73">
        <f>SUM(E58:E61)</f>
        <v>383</v>
      </c>
      <c r="F57" s="73">
        <f>SUM(F58:F61)</f>
        <v>350</v>
      </c>
      <c r="G57" s="73">
        <f>SUM(G58:G61)</f>
        <v>350</v>
      </c>
      <c r="H57" s="73">
        <f>SUM(H58:H61)</f>
        <v>350</v>
      </c>
    </row>
    <row r="58" spans="1:8" ht="12" customHeight="1">
      <c r="A58" s="81"/>
      <c r="B58" s="77">
        <v>641009</v>
      </c>
      <c r="C58" s="75" t="s">
        <v>124</v>
      </c>
      <c r="D58" s="76"/>
      <c r="E58" s="76">
        <v>33</v>
      </c>
      <c r="F58" s="76"/>
      <c r="G58" s="76"/>
      <c r="H58" s="76"/>
    </row>
    <row r="59" spans="1:8" ht="12" customHeight="1">
      <c r="A59" s="81"/>
      <c r="B59" s="77">
        <v>642012</v>
      </c>
      <c r="C59" s="75" t="s">
        <v>125</v>
      </c>
      <c r="D59" s="39"/>
      <c r="E59" s="39"/>
      <c r="F59" s="39"/>
      <c r="G59" s="39"/>
      <c r="H59" s="39"/>
    </row>
    <row r="60" spans="1:8" ht="12" customHeight="1">
      <c r="A60" s="9"/>
      <c r="B60" s="77">
        <v>642006</v>
      </c>
      <c r="C60" s="75" t="s">
        <v>126</v>
      </c>
      <c r="D60" s="76">
        <v>350</v>
      </c>
      <c r="E60" s="76">
        <v>350</v>
      </c>
      <c r="F60" s="76">
        <v>350</v>
      </c>
      <c r="G60" s="76">
        <v>350</v>
      </c>
      <c r="H60" s="76">
        <v>350</v>
      </c>
    </row>
    <row r="61" spans="1:8" ht="12" customHeight="1">
      <c r="A61" s="9"/>
      <c r="B61" s="77">
        <v>642015</v>
      </c>
      <c r="C61" s="9" t="s">
        <v>127</v>
      </c>
      <c r="D61" s="9"/>
      <c r="E61" s="9"/>
      <c r="F61" s="9"/>
      <c r="G61" s="9"/>
      <c r="H61" s="9"/>
    </row>
    <row r="62" spans="1:8" ht="12" customHeight="1">
      <c r="A62" s="82" t="s">
        <v>128</v>
      </c>
      <c r="B62" s="83"/>
      <c r="C62" s="84"/>
      <c r="D62" s="85">
        <f>D63+D67+D69+D71+D74+D77+D79</f>
        <v>0</v>
      </c>
      <c r="E62" s="85">
        <f>E63+E67+E69+E71+E74+E77+E79</f>
        <v>2197</v>
      </c>
      <c r="F62" s="85">
        <f t="shared" ref="F62:H62" si="1">F63+F67+F69+F71+F74+F77+F79</f>
        <v>0</v>
      </c>
      <c r="G62" s="85">
        <f t="shared" si="1"/>
        <v>0</v>
      </c>
      <c r="H62" s="85">
        <f t="shared" si="1"/>
        <v>0</v>
      </c>
    </row>
    <row r="63" spans="1:8" ht="12" customHeight="1">
      <c r="A63" s="86"/>
      <c r="B63" s="71">
        <v>630</v>
      </c>
      <c r="C63" s="72" t="s">
        <v>76</v>
      </c>
      <c r="D63" s="80">
        <f>D65+D66</f>
        <v>0</v>
      </c>
      <c r="E63" s="80">
        <f>E65+E66</f>
        <v>0</v>
      </c>
      <c r="F63" s="80">
        <f>F65+F66</f>
        <v>0</v>
      </c>
      <c r="G63" s="80">
        <f>G65+G66</f>
        <v>0</v>
      </c>
      <c r="H63" s="80">
        <f>H65+H66</f>
        <v>0</v>
      </c>
    </row>
    <row r="64" spans="1:8" ht="12" customHeight="1">
      <c r="A64" s="86"/>
      <c r="B64" s="71">
        <v>631</v>
      </c>
      <c r="C64" s="72"/>
      <c r="D64" s="80"/>
      <c r="E64" s="80"/>
      <c r="F64" s="80"/>
      <c r="G64" s="80"/>
      <c r="H64" s="80"/>
    </row>
    <row r="65" spans="1:8" ht="12" customHeight="1">
      <c r="A65" s="9"/>
      <c r="B65" s="8">
        <v>631001</v>
      </c>
      <c r="C65" s="75" t="s">
        <v>80</v>
      </c>
      <c r="D65" s="76"/>
      <c r="E65" s="76"/>
      <c r="F65" s="76"/>
      <c r="G65" s="76"/>
      <c r="H65" s="76"/>
    </row>
    <row r="66" spans="1:8" ht="12" customHeight="1">
      <c r="A66" s="9"/>
      <c r="B66" s="8">
        <v>614</v>
      </c>
      <c r="C66" s="75" t="s">
        <v>72</v>
      </c>
      <c r="D66" s="76"/>
      <c r="E66" s="76"/>
      <c r="F66" s="76"/>
      <c r="G66" s="76"/>
      <c r="H66" s="76"/>
    </row>
    <row r="67" spans="1:8" ht="12" customHeight="1">
      <c r="A67" s="9"/>
      <c r="B67" s="79">
        <v>620</v>
      </c>
      <c r="C67" s="72" t="s">
        <v>73</v>
      </c>
      <c r="D67" s="80">
        <f>D68</f>
        <v>0</v>
      </c>
      <c r="E67" s="80">
        <f>E68</f>
        <v>65</v>
      </c>
      <c r="F67" s="80">
        <f>F68</f>
        <v>0</v>
      </c>
      <c r="G67" s="80">
        <f>G68</f>
        <v>0</v>
      </c>
      <c r="H67" s="80">
        <f>H68</f>
        <v>0</v>
      </c>
    </row>
    <row r="68" spans="1:8" ht="12" customHeight="1">
      <c r="A68" s="9"/>
      <c r="B68" s="8">
        <v>620</v>
      </c>
      <c r="C68" s="75" t="s">
        <v>73</v>
      </c>
      <c r="D68" s="76"/>
      <c r="E68" s="76">
        <v>65</v>
      </c>
      <c r="F68" s="76"/>
      <c r="G68" s="76"/>
      <c r="H68" s="76"/>
    </row>
    <row r="69" spans="1:8" ht="12" customHeight="1">
      <c r="A69" s="9"/>
      <c r="B69" s="71">
        <v>632</v>
      </c>
      <c r="C69" s="72" t="s">
        <v>81</v>
      </c>
      <c r="D69" s="80">
        <f>D70</f>
        <v>0</v>
      </c>
      <c r="E69" s="80">
        <f>E70</f>
        <v>164</v>
      </c>
      <c r="F69" s="80">
        <f>F70</f>
        <v>0</v>
      </c>
      <c r="G69" s="80">
        <f>G70</f>
        <v>0</v>
      </c>
      <c r="H69" s="80">
        <f>H70</f>
        <v>0</v>
      </c>
    </row>
    <row r="70" spans="1:8" ht="12" customHeight="1">
      <c r="A70" s="9"/>
      <c r="B70" s="77">
        <v>632003</v>
      </c>
      <c r="C70" s="75" t="s">
        <v>210</v>
      </c>
      <c r="D70" s="76">
        <v>0</v>
      </c>
      <c r="E70" s="76">
        <v>164</v>
      </c>
      <c r="F70" s="76">
        <v>0</v>
      </c>
      <c r="G70" s="76">
        <v>0</v>
      </c>
      <c r="H70" s="76">
        <v>0</v>
      </c>
    </row>
    <row r="71" spans="1:8" ht="12" customHeight="1">
      <c r="A71" s="9"/>
      <c r="B71" s="71">
        <v>633</v>
      </c>
      <c r="C71" s="81" t="s">
        <v>87</v>
      </c>
      <c r="D71" s="80">
        <f>D72+D73</f>
        <v>0</v>
      </c>
      <c r="E71" s="80">
        <f>E72+E73</f>
        <v>248</v>
      </c>
      <c r="F71" s="80">
        <f>F72+F73</f>
        <v>0</v>
      </c>
      <c r="G71" s="80">
        <f>G72+G73</f>
        <v>0</v>
      </c>
      <c r="H71" s="80">
        <f>H72+H73</f>
        <v>0</v>
      </c>
    </row>
    <row r="72" spans="1:8" ht="12" customHeight="1">
      <c r="A72" s="9"/>
      <c r="B72" s="77">
        <v>633006</v>
      </c>
      <c r="C72" s="75" t="s">
        <v>92</v>
      </c>
      <c r="D72" s="76">
        <v>0</v>
      </c>
      <c r="E72" s="76">
        <v>160</v>
      </c>
      <c r="F72" s="76">
        <v>0</v>
      </c>
      <c r="G72" s="76">
        <v>0</v>
      </c>
      <c r="H72" s="76">
        <v>0</v>
      </c>
    </row>
    <row r="73" spans="1:8" ht="12" customHeight="1">
      <c r="A73" s="9"/>
      <c r="B73" s="77">
        <v>633016</v>
      </c>
      <c r="C73" s="75" t="s">
        <v>95</v>
      </c>
      <c r="D73" s="76">
        <v>0</v>
      </c>
      <c r="E73" s="76">
        <v>88</v>
      </c>
      <c r="F73" s="76">
        <v>0</v>
      </c>
      <c r="G73" s="76">
        <v>0</v>
      </c>
      <c r="H73" s="76">
        <v>0</v>
      </c>
    </row>
    <row r="74" spans="1:8" ht="12" customHeight="1">
      <c r="A74" s="9"/>
      <c r="B74" s="71">
        <v>635</v>
      </c>
      <c r="C74" s="81" t="s">
        <v>102</v>
      </c>
      <c r="D74" s="80">
        <f>D75+D76</f>
        <v>0</v>
      </c>
      <c r="E74" s="80">
        <f>E75+E76</f>
        <v>0</v>
      </c>
      <c r="F74" s="80">
        <f>F75+F76</f>
        <v>0</v>
      </c>
      <c r="G74" s="80">
        <f>G75+G76</f>
        <v>0</v>
      </c>
      <c r="H74" s="80">
        <f>H75+H76</f>
        <v>0</v>
      </c>
    </row>
    <row r="75" spans="1:8" ht="12" customHeight="1">
      <c r="A75" s="9"/>
      <c r="B75" s="77">
        <v>635002</v>
      </c>
      <c r="C75" s="75" t="s">
        <v>106</v>
      </c>
      <c r="D75" s="76"/>
      <c r="E75" s="76"/>
      <c r="F75" s="76"/>
      <c r="G75" s="76"/>
      <c r="H75" s="76"/>
    </row>
    <row r="76" spans="1:8" ht="12" customHeight="1">
      <c r="A76" s="9"/>
      <c r="B76" s="77">
        <v>635003</v>
      </c>
      <c r="C76" s="75" t="s">
        <v>129</v>
      </c>
      <c r="D76" s="76"/>
      <c r="E76" s="76"/>
      <c r="F76" s="76"/>
      <c r="G76" s="76"/>
      <c r="H76" s="76"/>
    </row>
    <row r="77" spans="1:8" ht="12" customHeight="1">
      <c r="A77" s="9"/>
      <c r="B77" s="87">
        <v>634</v>
      </c>
      <c r="C77" s="88" t="s">
        <v>130</v>
      </c>
      <c r="D77" s="39">
        <f>SUM(D78)</f>
        <v>0</v>
      </c>
      <c r="E77" s="39">
        <f>SUM(E78)</f>
        <v>18</v>
      </c>
      <c r="F77" s="39">
        <f t="shared" ref="F77:H77" si="2">SUM(F78)</f>
        <v>0</v>
      </c>
      <c r="G77" s="39">
        <f t="shared" si="2"/>
        <v>0</v>
      </c>
      <c r="H77" s="39">
        <f t="shared" si="2"/>
        <v>0</v>
      </c>
    </row>
    <row r="78" spans="1:8" ht="12" customHeight="1">
      <c r="A78" s="9"/>
      <c r="B78" s="77">
        <v>634001</v>
      </c>
      <c r="C78" s="75" t="s">
        <v>130</v>
      </c>
      <c r="D78" s="76">
        <v>0</v>
      </c>
      <c r="E78" s="76">
        <v>18</v>
      </c>
      <c r="F78" s="76">
        <v>0</v>
      </c>
      <c r="G78" s="76">
        <v>0</v>
      </c>
      <c r="H78" s="76">
        <v>0</v>
      </c>
    </row>
    <row r="79" spans="1:8" ht="12" customHeight="1">
      <c r="A79" s="9"/>
      <c r="B79" s="71">
        <v>637</v>
      </c>
      <c r="C79" s="81" t="s">
        <v>111</v>
      </c>
      <c r="D79" s="80">
        <f>D80+D82</f>
        <v>0</v>
      </c>
      <c r="E79" s="80">
        <f>E80+E81+E82+E83</f>
        <v>1702</v>
      </c>
      <c r="F79" s="80">
        <f>F80+F82</f>
        <v>0</v>
      </c>
      <c r="G79" s="80">
        <f>G80+G82</f>
        <v>0</v>
      </c>
      <c r="H79" s="80">
        <f>H80+H82</f>
        <v>0</v>
      </c>
    </row>
    <row r="80" spans="1:8" ht="12" customHeight="1">
      <c r="A80" s="9"/>
      <c r="B80" s="77">
        <v>637007</v>
      </c>
      <c r="C80" s="75" t="s">
        <v>78</v>
      </c>
      <c r="D80" s="76">
        <v>0</v>
      </c>
      <c r="E80" s="76">
        <v>31</v>
      </c>
      <c r="F80" s="76">
        <v>0</v>
      </c>
      <c r="G80" s="76">
        <v>0</v>
      </c>
      <c r="H80" s="76">
        <v>0</v>
      </c>
    </row>
    <row r="81" spans="1:8" ht="12" customHeight="1">
      <c r="A81" s="9"/>
      <c r="B81" s="77">
        <v>637014</v>
      </c>
      <c r="C81" s="75" t="s">
        <v>118</v>
      </c>
      <c r="D81" s="76">
        <v>0</v>
      </c>
      <c r="E81" s="76">
        <v>305</v>
      </c>
      <c r="F81" s="76">
        <v>0</v>
      </c>
      <c r="G81" s="76">
        <v>0</v>
      </c>
      <c r="H81" s="76">
        <v>0</v>
      </c>
    </row>
    <row r="82" spans="1:8" ht="12" customHeight="1">
      <c r="A82" s="9"/>
      <c r="B82" s="77">
        <v>637026</v>
      </c>
      <c r="C82" s="75" t="s">
        <v>131</v>
      </c>
      <c r="D82" s="76">
        <v>0</v>
      </c>
      <c r="E82" s="76">
        <v>1072</v>
      </c>
      <c r="F82" s="76">
        <v>0</v>
      </c>
      <c r="G82" s="76">
        <v>0</v>
      </c>
      <c r="H82" s="76">
        <v>0</v>
      </c>
    </row>
    <row r="83" spans="1:8" ht="12" customHeight="1">
      <c r="A83" s="9"/>
      <c r="B83" s="77">
        <v>637027</v>
      </c>
      <c r="C83" s="75" t="s">
        <v>132</v>
      </c>
      <c r="D83" s="80">
        <v>0</v>
      </c>
      <c r="E83" s="76">
        <v>294</v>
      </c>
      <c r="F83" s="80">
        <v>0</v>
      </c>
      <c r="G83" s="80">
        <v>0</v>
      </c>
      <c r="H83" s="80">
        <v>0</v>
      </c>
    </row>
    <row r="84" spans="1:8" ht="12" customHeight="1">
      <c r="A84" s="9"/>
      <c r="B84" s="8"/>
      <c r="C84" s="75"/>
      <c r="D84" s="76"/>
      <c r="E84" s="76"/>
      <c r="F84" s="76"/>
      <c r="G84" s="76"/>
      <c r="H84" s="76"/>
    </row>
    <row r="85" spans="1:8" ht="12" customHeight="1">
      <c r="A85" s="9"/>
      <c r="B85" s="9"/>
      <c r="C85" s="9"/>
      <c r="D85" s="9"/>
      <c r="E85" s="9"/>
      <c r="F85" s="9"/>
      <c r="G85" s="9"/>
      <c r="H85" s="9"/>
    </row>
    <row r="86" spans="1:8" ht="12" customHeight="1">
      <c r="A86" s="89" t="s">
        <v>133</v>
      </c>
      <c r="B86" s="67"/>
      <c r="C86" s="68"/>
      <c r="D86" s="69">
        <f>D87+D89+D93+D96++D99+D100+D102</f>
        <v>300</v>
      </c>
      <c r="E86" s="69">
        <f>E87+E89+E93+E96++E99+E100+E102</f>
        <v>300</v>
      </c>
      <c r="F86" s="69">
        <f>F87+F89+F93+F96++F99+F100+F102</f>
        <v>500</v>
      </c>
      <c r="G86" s="69">
        <f>G87+G89+G93+G96++G99+G100+G102</f>
        <v>330</v>
      </c>
      <c r="H86" s="69">
        <f>H87+H89+H93+H96++H99+H100+H102</f>
        <v>350</v>
      </c>
    </row>
    <row r="87" spans="1:8" ht="12" customHeight="1">
      <c r="A87" s="81"/>
      <c r="B87" s="71">
        <v>631</v>
      </c>
      <c r="C87" s="81" t="s">
        <v>78</v>
      </c>
      <c r="D87" s="80">
        <f>D88</f>
        <v>0</v>
      </c>
      <c r="E87" s="80">
        <f>E88</f>
        <v>0</v>
      </c>
      <c r="F87" s="80">
        <f>F88</f>
        <v>0</v>
      </c>
      <c r="G87" s="80">
        <f>G88</f>
        <v>0</v>
      </c>
      <c r="H87" s="80">
        <f>H88</f>
        <v>0</v>
      </c>
    </row>
    <row r="88" spans="1:8" ht="12" customHeight="1">
      <c r="A88" s="9"/>
      <c r="B88" s="8" t="s">
        <v>79</v>
      </c>
      <c r="C88" s="75" t="s">
        <v>134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</row>
    <row r="89" spans="1:8" ht="12" customHeight="1">
      <c r="A89" s="81"/>
      <c r="B89" s="71">
        <v>632</v>
      </c>
      <c r="C89" s="72" t="s">
        <v>81</v>
      </c>
      <c r="D89" s="73">
        <f>D90+D91+D92</f>
        <v>300</v>
      </c>
      <c r="E89" s="73">
        <f>E90+E91+E92</f>
        <v>300</v>
      </c>
      <c r="F89" s="73">
        <f>F90+F91+F92</f>
        <v>300</v>
      </c>
      <c r="G89" s="73">
        <f>G90+G91+G92</f>
        <v>330</v>
      </c>
      <c r="H89" s="73">
        <f>H90+H91+H92</f>
        <v>350</v>
      </c>
    </row>
    <row r="90" spans="1:8" ht="12" customHeight="1">
      <c r="A90" s="9"/>
      <c r="B90" s="8" t="s">
        <v>135</v>
      </c>
      <c r="C90" s="75" t="s">
        <v>136</v>
      </c>
      <c r="D90" s="9">
        <v>300</v>
      </c>
      <c r="E90" s="9">
        <v>300</v>
      </c>
      <c r="F90" s="9">
        <v>300</v>
      </c>
      <c r="G90" s="9">
        <v>330</v>
      </c>
      <c r="H90" s="9">
        <v>350</v>
      </c>
    </row>
    <row r="91" spans="1:8" ht="12" customHeight="1">
      <c r="A91" s="9"/>
      <c r="B91" s="8">
        <v>635006</v>
      </c>
      <c r="C91" s="75" t="s">
        <v>137</v>
      </c>
      <c r="D91" s="90">
        <v>0</v>
      </c>
      <c r="E91" s="90">
        <v>0</v>
      </c>
      <c r="F91" s="90">
        <v>0</v>
      </c>
      <c r="G91" s="90">
        <v>0</v>
      </c>
      <c r="H91" s="90">
        <v>0</v>
      </c>
    </row>
    <row r="92" spans="1:8" ht="12" customHeight="1">
      <c r="A92" s="9"/>
      <c r="B92" s="77">
        <v>632002</v>
      </c>
      <c r="C92" s="75" t="s">
        <v>85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</row>
    <row r="93" spans="1:8" ht="12" customHeight="1">
      <c r="A93" s="81"/>
      <c r="B93" s="71">
        <v>633</v>
      </c>
      <c r="C93" s="81" t="s">
        <v>87</v>
      </c>
      <c r="D93" s="80">
        <f>D94+D95</f>
        <v>0</v>
      </c>
      <c r="E93" s="80">
        <f>E94+E95</f>
        <v>0</v>
      </c>
      <c r="F93" s="80">
        <f>F94+F95</f>
        <v>200</v>
      </c>
      <c r="G93" s="80">
        <f>G94+G95</f>
        <v>0</v>
      </c>
      <c r="H93" s="80">
        <f>H94+H95</f>
        <v>0</v>
      </c>
    </row>
    <row r="94" spans="1:8" ht="12" customHeight="1">
      <c r="A94" s="9"/>
      <c r="B94" s="77">
        <v>633004</v>
      </c>
      <c r="C94" s="75" t="s">
        <v>138</v>
      </c>
      <c r="D94" s="76">
        <v>0</v>
      </c>
      <c r="E94" s="76">
        <v>0</v>
      </c>
      <c r="F94" s="76">
        <v>200</v>
      </c>
      <c r="G94" s="76">
        <v>0</v>
      </c>
      <c r="H94" s="76">
        <v>0</v>
      </c>
    </row>
    <row r="95" spans="1:8" ht="12" customHeight="1">
      <c r="A95" s="9"/>
      <c r="B95" s="77">
        <v>633010</v>
      </c>
      <c r="C95" s="75" t="s">
        <v>139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</row>
    <row r="96" spans="1:8" ht="12" customHeight="1">
      <c r="A96" s="81"/>
      <c r="B96" s="71">
        <v>634</v>
      </c>
      <c r="C96" s="81" t="s">
        <v>96</v>
      </c>
      <c r="D96" s="80">
        <f>D97+D98</f>
        <v>0</v>
      </c>
      <c r="E96" s="80">
        <f>E97+E98</f>
        <v>0</v>
      </c>
      <c r="F96" s="80">
        <f>F97+F98</f>
        <v>0</v>
      </c>
      <c r="G96" s="80">
        <f>G97+G98</f>
        <v>0</v>
      </c>
      <c r="H96" s="80">
        <f>H97+H98</f>
        <v>0</v>
      </c>
    </row>
    <row r="97" spans="1:8" ht="12" customHeight="1">
      <c r="A97" s="9"/>
      <c r="B97" s="8" t="s">
        <v>97</v>
      </c>
      <c r="C97" s="75" t="s">
        <v>140</v>
      </c>
      <c r="D97" s="9"/>
      <c r="E97" s="9"/>
      <c r="F97" s="9"/>
      <c r="G97" s="9"/>
      <c r="H97" s="9"/>
    </row>
    <row r="98" spans="1:8" ht="12" customHeight="1">
      <c r="A98" s="9"/>
      <c r="B98" s="77">
        <v>634002</v>
      </c>
      <c r="C98" s="75" t="s">
        <v>99</v>
      </c>
      <c r="D98" s="76"/>
      <c r="E98" s="76"/>
      <c r="F98" s="76"/>
      <c r="G98" s="76"/>
      <c r="H98" s="76"/>
    </row>
    <row r="99" spans="1:8" ht="12" customHeight="1">
      <c r="A99" s="9"/>
      <c r="B99" s="77">
        <v>634003</v>
      </c>
      <c r="C99" s="75" t="s">
        <v>141</v>
      </c>
      <c r="D99" s="9"/>
      <c r="E99" s="9"/>
      <c r="F99" s="9"/>
      <c r="G99" s="9"/>
      <c r="H99" s="9"/>
    </row>
    <row r="100" spans="1:8" ht="12" customHeight="1">
      <c r="A100" s="81"/>
      <c r="B100" s="71">
        <v>635</v>
      </c>
      <c r="C100" s="81" t="s">
        <v>102</v>
      </c>
      <c r="D100" s="81">
        <f>D101</f>
        <v>0</v>
      </c>
      <c r="E100" s="81">
        <f>E101</f>
        <v>0</v>
      </c>
      <c r="F100" s="81">
        <f>F101</f>
        <v>0</v>
      </c>
      <c r="G100" s="81">
        <f>G101</f>
        <v>0</v>
      </c>
      <c r="H100" s="81">
        <f>H101</f>
        <v>0</v>
      </c>
    </row>
    <row r="101" spans="1:8" ht="12" customHeight="1">
      <c r="A101" s="9"/>
      <c r="B101" s="77">
        <v>635006</v>
      </c>
      <c r="C101" s="75" t="s">
        <v>110</v>
      </c>
      <c r="D101" s="9"/>
      <c r="E101" s="9"/>
      <c r="F101" s="9"/>
      <c r="G101" s="9"/>
      <c r="H101" s="9"/>
    </row>
    <row r="102" spans="1:8" ht="12" customHeight="1">
      <c r="A102" s="9"/>
      <c r="B102" s="71">
        <v>637</v>
      </c>
      <c r="C102" s="81" t="s">
        <v>111</v>
      </c>
      <c r="D102" s="80">
        <f>D103+D104+D105</f>
        <v>0</v>
      </c>
      <c r="E102" s="80">
        <f>E103+E104+E105</f>
        <v>0</v>
      </c>
      <c r="F102" s="80">
        <f>F103+F104+F105</f>
        <v>0</v>
      </c>
      <c r="G102" s="80">
        <f>G103+G104+G105</f>
        <v>0</v>
      </c>
      <c r="H102" s="80">
        <f>H103+H104+H105</f>
        <v>0</v>
      </c>
    </row>
    <row r="103" spans="1:8" ht="12" customHeight="1">
      <c r="A103" s="9"/>
      <c r="B103" s="77">
        <v>637004</v>
      </c>
      <c r="C103" s="75" t="s">
        <v>115</v>
      </c>
      <c r="D103" s="76"/>
      <c r="E103" s="76"/>
      <c r="F103" s="76"/>
      <c r="G103" s="76"/>
      <c r="H103" s="76"/>
    </row>
    <row r="104" spans="1:8" ht="12" customHeight="1">
      <c r="A104" s="9"/>
      <c r="B104" s="77">
        <v>637015</v>
      </c>
      <c r="C104" s="75" t="s">
        <v>119</v>
      </c>
      <c r="D104" s="76"/>
      <c r="E104" s="76"/>
      <c r="F104" s="76"/>
      <c r="G104" s="76"/>
      <c r="H104" s="76"/>
    </row>
    <row r="105" spans="1:8" ht="12" customHeight="1">
      <c r="A105" s="9"/>
      <c r="B105" s="77">
        <v>637027</v>
      </c>
      <c r="C105" s="75" t="s">
        <v>142</v>
      </c>
      <c r="D105" s="76"/>
      <c r="E105" s="76"/>
      <c r="F105" s="76"/>
      <c r="G105" s="76"/>
      <c r="H105" s="76"/>
    </row>
    <row r="106" spans="1:8" ht="12" customHeight="1">
      <c r="A106" s="9"/>
      <c r="B106" s="9"/>
      <c r="C106" s="9"/>
      <c r="D106" s="81"/>
      <c r="E106" s="81"/>
      <c r="F106" s="81"/>
      <c r="G106" s="81"/>
      <c r="H106" s="81"/>
    </row>
    <row r="107" spans="1:8" ht="12" customHeight="1">
      <c r="A107" s="89" t="s">
        <v>143</v>
      </c>
      <c r="B107" s="67"/>
      <c r="C107" s="68"/>
      <c r="D107" s="85">
        <f>D108+D110+D112</f>
        <v>0</v>
      </c>
      <c r="E107" s="85">
        <f>E108+E110+E112</f>
        <v>0</v>
      </c>
      <c r="F107" s="85">
        <f>F108+F110+F112</f>
        <v>0</v>
      </c>
      <c r="G107" s="85">
        <f>G108+G110+G112</f>
        <v>0</v>
      </c>
      <c r="H107" s="85">
        <f>H108+H110+H112</f>
        <v>0</v>
      </c>
    </row>
    <row r="108" spans="1:8" ht="12" customHeight="1">
      <c r="A108" s="81"/>
      <c r="B108" s="71">
        <v>610</v>
      </c>
      <c r="C108" s="72" t="s">
        <v>144</v>
      </c>
      <c r="D108" s="80">
        <f>D109</f>
        <v>0</v>
      </c>
      <c r="E108" s="80">
        <f>E109</f>
        <v>0</v>
      </c>
      <c r="F108" s="80">
        <f>F109</f>
        <v>0</v>
      </c>
      <c r="G108" s="80">
        <f>G109</f>
        <v>0</v>
      </c>
      <c r="H108" s="80">
        <f>H109</f>
        <v>0</v>
      </c>
    </row>
    <row r="109" spans="1:8" ht="12" customHeight="1">
      <c r="A109" s="9"/>
      <c r="B109" s="8">
        <v>611</v>
      </c>
      <c r="C109" s="75" t="s">
        <v>70</v>
      </c>
      <c r="D109" s="76"/>
      <c r="E109" s="76"/>
      <c r="F109" s="76"/>
      <c r="G109" s="76"/>
      <c r="H109" s="76"/>
    </row>
    <row r="110" spans="1:8" ht="12" customHeight="1">
      <c r="A110" s="9"/>
      <c r="B110" s="87">
        <v>620</v>
      </c>
      <c r="C110" s="72" t="s">
        <v>73</v>
      </c>
      <c r="D110" s="39">
        <f>D111</f>
        <v>0</v>
      </c>
      <c r="E110" s="39">
        <f>E111</f>
        <v>0</v>
      </c>
      <c r="F110" s="39">
        <f>F111</f>
        <v>0</v>
      </c>
      <c r="G110" s="39">
        <f>G111</f>
        <v>0</v>
      </c>
      <c r="H110" s="39">
        <f>H111</f>
        <v>0</v>
      </c>
    </row>
    <row r="111" spans="1:8" ht="12" customHeight="1">
      <c r="A111" s="9"/>
      <c r="B111" s="77">
        <v>620</v>
      </c>
      <c r="C111" s="91" t="s">
        <v>73</v>
      </c>
      <c r="D111" s="76"/>
      <c r="E111" s="76"/>
      <c r="F111" s="76"/>
      <c r="G111" s="76"/>
      <c r="H111" s="76"/>
    </row>
    <row r="112" spans="1:8" ht="12" customHeight="1">
      <c r="A112" s="9"/>
      <c r="B112" s="71">
        <v>637</v>
      </c>
      <c r="C112" s="81" t="s">
        <v>111</v>
      </c>
      <c r="D112" s="80">
        <f>D113</f>
        <v>0</v>
      </c>
      <c r="E112" s="80">
        <f>E113</f>
        <v>0</v>
      </c>
      <c r="F112" s="80">
        <f>F113</f>
        <v>0</v>
      </c>
      <c r="G112" s="80">
        <f>G113</f>
        <v>0</v>
      </c>
      <c r="H112" s="80">
        <f>H113</f>
        <v>0</v>
      </c>
    </row>
    <row r="113" spans="1:8" ht="12" customHeight="1">
      <c r="A113" s="9"/>
      <c r="B113" s="77">
        <v>637001</v>
      </c>
      <c r="C113" s="75" t="s">
        <v>145</v>
      </c>
      <c r="D113" s="76"/>
      <c r="E113" s="76"/>
      <c r="F113" s="76"/>
      <c r="G113" s="76"/>
      <c r="H113" s="76"/>
    </row>
    <row r="114" spans="1:8" ht="12" customHeight="1">
      <c r="A114" s="9"/>
      <c r="B114" s="77"/>
      <c r="C114" s="75"/>
      <c r="D114" s="80"/>
      <c r="E114" s="80"/>
      <c r="F114" s="80"/>
      <c r="G114" s="80"/>
      <c r="H114" s="80"/>
    </row>
    <row r="115" spans="1:8" ht="12" customHeight="1">
      <c r="A115" s="89" t="s">
        <v>146</v>
      </c>
      <c r="B115" s="67"/>
      <c r="C115" s="92"/>
      <c r="D115" s="93">
        <f>D116+D120+D123+D126+D129</f>
        <v>900</v>
      </c>
      <c r="E115" s="93">
        <f>E116+E120+E123+E126+E129</f>
        <v>900</v>
      </c>
      <c r="F115" s="93">
        <f>F116+F120+F123+F126+F129</f>
        <v>1150</v>
      </c>
      <c r="G115" s="93">
        <f>G116+G120+G123+G126+G129</f>
        <v>1100</v>
      </c>
      <c r="H115" s="93">
        <f>H116+H120+H123+H126+H129</f>
        <v>1250</v>
      </c>
    </row>
    <row r="116" spans="1:8" ht="12" customHeight="1">
      <c r="A116" s="81"/>
      <c r="B116" s="71">
        <v>610</v>
      </c>
      <c r="C116" s="72" t="s">
        <v>147</v>
      </c>
      <c r="D116" s="80">
        <f>D117+D118+D119</f>
        <v>0</v>
      </c>
      <c r="E116" s="80">
        <f>E117+E118+E119</f>
        <v>0</v>
      </c>
      <c r="F116" s="80">
        <f>F117+F118+F119</f>
        <v>0</v>
      </c>
      <c r="G116" s="80">
        <f>G117+G118+G119</f>
        <v>0</v>
      </c>
      <c r="H116" s="80">
        <f>H117+H118+H119</f>
        <v>0</v>
      </c>
    </row>
    <row r="117" spans="1:8" ht="12" customHeight="1">
      <c r="A117" s="9"/>
      <c r="B117" s="8">
        <v>611</v>
      </c>
      <c r="C117" s="75" t="s">
        <v>70</v>
      </c>
      <c r="D117" s="76"/>
      <c r="E117" s="76"/>
      <c r="F117" s="76"/>
      <c r="G117" s="76"/>
      <c r="H117" s="76"/>
    </row>
    <row r="118" spans="1:8" ht="12" customHeight="1">
      <c r="A118" s="9"/>
      <c r="B118" s="8">
        <v>612</v>
      </c>
      <c r="C118" s="75" t="s">
        <v>71</v>
      </c>
      <c r="D118" s="76"/>
      <c r="E118" s="76"/>
      <c r="F118" s="76"/>
      <c r="G118" s="76"/>
      <c r="H118" s="76"/>
    </row>
    <row r="119" spans="1:8" ht="12" customHeight="1">
      <c r="A119" s="9"/>
      <c r="B119" s="77">
        <v>614</v>
      </c>
      <c r="C119" s="75" t="s">
        <v>72</v>
      </c>
      <c r="D119" s="76"/>
      <c r="E119" s="76"/>
      <c r="F119" s="76"/>
      <c r="G119" s="76"/>
      <c r="H119" s="76"/>
    </row>
    <row r="120" spans="1:8" ht="12" customHeight="1">
      <c r="A120" s="9"/>
      <c r="B120" s="79">
        <v>620</v>
      </c>
      <c r="C120" s="72" t="s">
        <v>73</v>
      </c>
      <c r="D120" s="80">
        <f>D121+D122</f>
        <v>0</v>
      </c>
      <c r="E120" s="80">
        <f>E121+E122</f>
        <v>0</v>
      </c>
      <c r="F120" s="80">
        <f>F121+F122</f>
        <v>0</v>
      </c>
      <c r="G120" s="80">
        <f>G121+G122</f>
        <v>0</v>
      </c>
      <c r="H120" s="80">
        <f>H121+H122</f>
        <v>0</v>
      </c>
    </row>
    <row r="121" spans="1:8" ht="12" customHeight="1">
      <c r="A121" s="9"/>
      <c r="B121" s="8">
        <v>620</v>
      </c>
      <c r="C121" s="75" t="s">
        <v>74</v>
      </c>
      <c r="D121" s="76"/>
      <c r="E121" s="76"/>
      <c r="F121" s="76"/>
      <c r="G121" s="76"/>
      <c r="H121" s="76"/>
    </row>
    <row r="122" spans="1:8" ht="12" customHeight="1">
      <c r="A122" s="9"/>
      <c r="B122" s="8">
        <v>627</v>
      </c>
      <c r="C122" s="75" t="s">
        <v>148</v>
      </c>
      <c r="D122" s="76"/>
      <c r="E122" s="76"/>
      <c r="F122" s="76"/>
      <c r="G122" s="76"/>
      <c r="H122" s="76"/>
    </row>
    <row r="123" spans="1:8" ht="12" customHeight="1">
      <c r="A123" s="94"/>
      <c r="B123" s="71">
        <v>633</v>
      </c>
      <c r="C123" s="72" t="s">
        <v>87</v>
      </c>
      <c r="D123" s="80">
        <f>D124+D125</f>
        <v>400</v>
      </c>
      <c r="E123" s="80">
        <f>E124+E125</f>
        <v>400</v>
      </c>
      <c r="F123" s="80">
        <f>F124+F125</f>
        <v>650</v>
      </c>
      <c r="G123" s="80">
        <f>G124+G125</f>
        <v>700</v>
      </c>
      <c r="H123" s="80">
        <f>H124+H125</f>
        <v>850</v>
      </c>
    </row>
    <row r="124" spans="1:8" ht="12" customHeight="1">
      <c r="A124" s="9"/>
      <c r="B124" s="77">
        <v>633006</v>
      </c>
      <c r="C124" s="75" t="s">
        <v>92</v>
      </c>
      <c r="D124" s="76">
        <v>200</v>
      </c>
      <c r="E124" s="76">
        <v>200</v>
      </c>
      <c r="F124" s="76">
        <v>400</v>
      </c>
      <c r="G124" s="76">
        <v>400</v>
      </c>
      <c r="H124" s="76">
        <v>500</v>
      </c>
    </row>
    <row r="125" spans="1:8" ht="12" customHeight="1">
      <c r="A125" s="9"/>
      <c r="B125" s="77">
        <v>633015</v>
      </c>
      <c r="C125" s="75" t="s">
        <v>149</v>
      </c>
      <c r="D125" s="76">
        <v>200</v>
      </c>
      <c r="E125" s="76">
        <v>200</v>
      </c>
      <c r="F125" s="76">
        <v>250</v>
      </c>
      <c r="G125" s="76">
        <v>300</v>
      </c>
      <c r="H125" s="76">
        <v>350</v>
      </c>
    </row>
    <row r="126" spans="1:8" ht="12" customHeight="1">
      <c r="A126" s="9"/>
      <c r="B126" s="71">
        <v>635001</v>
      </c>
      <c r="C126" s="81" t="s">
        <v>150</v>
      </c>
      <c r="D126" s="73">
        <f>D127+D128</f>
        <v>200</v>
      </c>
      <c r="E126" s="73">
        <f>E127+E128</f>
        <v>200</v>
      </c>
      <c r="F126" s="73">
        <f>F127+F128</f>
        <v>200</v>
      </c>
      <c r="G126" s="73">
        <f>G127+G128</f>
        <v>100</v>
      </c>
      <c r="H126" s="73">
        <f>H127+H128</f>
        <v>100</v>
      </c>
    </row>
    <row r="127" spans="1:8" ht="12" customHeight="1">
      <c r="A127" s="9"/>
      <c r="B127" s="8">
        <v>635004</v>
      </c>
      <c r="C127" s="75" t="s">
        <v>151</v>
      </c>
      <c r="D127" s="9">
        <v>200</v>
      </c>
      <c r="E127" s="9">
        <v>200</v>
      </c>
      <c r="F127" s="9">
        <v>200</v>
      </c>
      <c r="G127" s="9">
        <v>100</v>
      </c>
      <c r="H127" s="9">
        <v>100</v>
      </c>
    </row>
    <row r="128" spans="1:8" ht="12" customHeight="1">
      <c r="A128" s="9"/>
      <c r="B128" s="77">
        <v>635004</v>
      </c>
      <c r="C128" s="75" t="s">
        <v>107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</row>
    <row r="129" spans="1:8" ht="12" customHeight="1">
      <c r="A129" s="9"/>
      <c r="B129" s="71">
        <v>637</v>
      </c>
      <c r="C129" s="81" t="s">
        <v>111</v>
      </c>
      <c r="D129" s="80">
        <f>D130+D131+D132+D133+D134</f>
        <v>300</v>
      </c>
      <c r="E129" s="80">
        <f>E130+E131+E132+E133+E134</f>
        <v>300</v>
      </c>
      <c r="F129" s="80">
        <f>F130+F131+F132+F133+F134</f>
        <v>300</v>
      </c>
      <c r="G129" s="80">
        <f>G130+G131+G132+G133+G134</f>
        <v>300</v>
      </c>
      <c r="H129" s="80">
        <f>H130+H131+H132+H133+H134</f>
        <v>300</v>
      </c>
    </row>
    <row r="130" spans="1:8" ht="12" customHeight="1">
      <c r="A130" s="9"/>
      <c r="B130" s="8" t="s">
        <v>112</v>
      </c>
      <c r="C130" s="75" t="s">
        <v>152</v>
      </c>
      <c r="D130" s="76"/>
      <c r="E130" s="76"/>
      <c r="F130" s="76"/>
      <c r="G130" s="76"/>
      <c r="H130" s="76"/>
    </row>
    <row r="131" spans="1:8" ht="12" customHeight="1">
      <c r="A131" s="9"/>
      <c r="B131" s="77">
        <v>637004</v>
      </c>
      <c r="C131" s="75" t="s">
        <v>115</v>
      </c>
      <c r="D131" s="76">
        <v>300</v>
      </c>
      <c r="E131" s="76">
        <v>300</v>
      </c>
      <c r="F131" s="76">
        <v>300</v>
      </c>
      <c r="G131" s="76">
        <v>300</v>
      </c>
      <c r="H131" s="76">
        <v>300</v>
      </c>
    </row>
    <row r="132" spans="1:8" ht="12" customHeight="1">
      <c r="A132" s="9"/>
      <c r="B132" s="77">
        <v>637012</v>
      </c>
      <c r="C132" s="75" t="s">
        <v>153</v>
      </c>
      <c r="D132" s="76"/>
      <c r="E132" s="76"/>
      <c r="F132" s="76"/>
      <c r="G132" s="76"/>
      <c r="H132" s="76"/>
    </row>
    <row r="133" spans="1:8" ht="12" customHeight="1">
      <c r="A133" s="9"/>
      <c r="B133" s="77">
        <v>637016</v>
      </c>
      <c r="C133" s="75" t="s">
        <v>120</v>
      </c>
      <c r="D133" s="9"/>
      <c r="E133" s="9"/>
      <c r="F133" s="9"/>
      <c r="G133" s="9"/>
      <c r="H133" s="9"/>
    </row>
    <row r="134" spans="1:8" ht="12" customHeight="1">
      <c r="A134" s="9"/>
      <c r="B134" s="77">
        <v>637027</v>
      </c>
      <c r="C134" s="75" t="s">
        <v>122</v>
      </c>
      <c r="D134" s="76"/>
      <c r="E134" s="76"/>
      <c r="F134" s="76"/>
      <c r="G134" s="76"/>
      <c r="H134" s="76"/>
    </row>
    <row r="135" spans="1:8" ht="12" customHeight="1">
      <c r="A135" s="9"/>
      <c r="B135" s="95"/>
      <c r="C135" s="91"/>
      <c r="D135" s="9"/>
      <c r="E135" s="9"/>
      <c r="F135" s="9"/>
      <c r="G135" s="9"/>
      <c r="H135" s="9"/>
    </row>
    <row r="136" spans="1:8" ht="12" customHeight="1">
      <c r="A136" s="66" t="s">
        <v>154</v>
      </c>
      <c r="B136" s="96"/>
      <c r="C136" s="97"/>
      <c r="D136" s="98">
        <f>SUM(D139)</f>
        <v>450</v>
      </c>
      <c r="E136" s="98">
        <f>SUM(E139)</f>
        <v>450</v>
      </c>
      <c r="F136" s="98">
        <f>SUM(F139)</f>
        <v>450</v>
      </c>
      <c r="G136" s="98">
        <f>SUM(G139)</f>
        <v>480</v>
      </c>
      <c r="H136" s="98">
        <f>SUM(H139)</f>
        <v>520</v>
      </c>
    </row>
    <row r="137" spans="1:8" ht="12" customHeight="1">
      <c r="A137" s="99"/>
      <c r="B137" s="100">
        <v>632</v>
      </c>
      <c r="C137" s="101" t="s">
        <v>155</v>
      </c>
      <c r="D137" s="102">
        <v>0</v>
      </c>
      <c r="E137" s="102">
        <v>0</v>
      </c>
      <c r="F137" s="102">
        <v>0</v>
      </c>
      <c r="G137" s="102">
        <v>0</v>
      </c>
      <c r="H137" s="102">
        <v>0</v>
      </c>
    </row>
    <row r="138" spans="1:8" ht="12" customHeight="1">
      <c r="A138" s="103"/>
      <c r="B138" s="104">
        <v>632003</v>
      </c>
      <c r="C138" s="105" t="s">
        <v>155</v>
      </c>
      <c r="D138" s="102"/>
      <c r="E138" s="102"/>
      <c r="F138" s="102"/>
      <c r="G138" s="102"/>
      <c r="H138" s="102"/>
    </row>
    <row r="139" spans="1:8" ht="12" customHeight="1">
      <c r="A139" s="99"/>
      <c r="B139" s="71">
        <v>637</v>
      </c>
      <c r="C139" s="81" t="s">
        <v>111</v>
      </c>
      <c r="D139" s="73">
        <f>D140+D141</f>
        <v>450</v>
      </c>
      <c r="E139" s="73">
        <f>E140+E141</f>
        <v>450</v>
      </c>
      <c r="F139" s="73">
        <f>F140+F141</f>
        <v>450</v>
      </c>
      <c r="G139" s="73">
        <f>G140+G141</f>
        <v>480</v>
      </c>
      <c r="H139" s="73">
        <f>H140+H141</f>
        <v>520</v>
      </c>
    </row>
    <row r="140" spans="1:8" ht="12" customHeight="1">
      <c r="A140" s="99"/>
      <c r="B140" s="8">
        <v>637004</v>
      </c>
      <c r="C140" s="75" t="s">
        <v>111</v>
      </c>
      <c r="D140" s="76">
        <v>450</v>
      </c>
      <c r="E140" s="76">
        <v>450</v>
      </c>
      <c r="F140" s="76">
        <v>450</v>
      </c>
      <c r="G140" s="76">
        <v>480</v>
      </c>
      <c r="H140" s="76">
        <v>520</v>
      </c>
    </row>
    <row r="141" spans="1:8" ht="12" customHeight="1">
      <c r="A141" s="9"/>
      <c r="B141" s="9"/>
      <c r="C141" s="9"/>
      <c r="D141" s="76"/>
      <c r="E141" s="76"/>
      <c r="F141" s="76"/>
      <c r="G141" s="76"/>
      <c r="H141" s="76"/>
    </row>
    <row r="142" spans="1:8" ht="12" customHeight="1">
      <c r="A142" s="89" t="s">
        <v>156</v>
      </c>
      <c r="B142" s="67"/>
      <c r="C142" s="68"/>
      <c r="D142" s="69">
        <f>D143+D145</f>
        <v>6800</v>
      </c>
      <c r="E142" s="69">
        <f>E143+E145</f>
        <v>6800</v>
      </c>
      <c r="F142" s="69">
        <f>F143+F145</f>
        <v>10300</v>
      </c>
      <c r="G142" s="69">
        <f>G143+G145</f>
        <v>11300</v>
      </c>
      <c r="H142" s="69">
        <f>H143+H145</f>
        <v>12300</v>
      </c>
    </row>
    <row r="143" spans="1:8" ht="12" customHeight="1">
      <c r="A143" s="81"/>
      <c r="B143" s="71">
        <v>633</v>
      </c>
      <c r="C143" s="81" t="s">
        <v>87</v>
      </c>
      <c r="D143" s="80">
        <f>D144</f>
        <v>300</v>
      </c>
      <c r="E143" s="80">
        <f>E144</f>
        <v>300</v>
      </c>
      <c r="F143" s="80">
        <f>F144</f>
        <v>300</v>
      </c>
      <c r="G143" s="80">
        <f>G144</f>
        <v>300</v>
      </c>
      <c r="H143" s="80">
        <f>H144</f>
        <v>300</v>
      </c>
    </row>
    <row r="144" spans="1:8" ht="12" customHeight="1">
      <c r="A144" s="9"/>
      <c r="B144" s="77">
        <v>633006</v>
      </c>
      <c r="C144" s="75" t="s">
        <v>92</v>
      </c>
      <c r="D144" s="76">
        <v>300</v>
      </c>
      <c r="E144" s="76">
        <v>300</v>
      </c>
      <c r="F144" s="76">
        <v>300</v>
      </c>
      <c r="G144" s="76">
        <v>300</v>
      </c>
      <c r="H144" s="76">
        <v>300</v>
      </c>
    </row>
    <row r="145" spans="1:8" ht="12" customHeight="1">
      <c r="A145" s="9"/>
      <c r="B145" s="71">
        <v>637</v>
      </c>
      <c r="C145" s="81" t="s">
        <v>111</v>
      </c>
      <c r="D145" s="80">
        <f>D147+D148+D146</f>
        <v>6500</v>
      </c>
      <c r="E145" s="80">
        <f>E147+E148+E146</f>
        <v>6500</v>
      </c>
      <c r="F145" s="80">
        <f>F147+F148+F146</f>
        <v>10000</v>
      </c>
      <c r="G145" s="80">
        <f>G147+G148+G146</f>
        <v>11000</v>
      </c>
      <c r="H145" s="80">
        <f>H147+H148+H146</f>
        <v>12000</v>
      </c>
    </row>
    <row r="146" spans="1:8" ht="12" customHeight="1">
      <c r="A146" s="9"/>
      <c r="B146" s="8">
        <v>636002</v>
      </c>
      <c r="C146" s="9" t="s">
        <v>157</v>
      </c>
      <c r="D146" s="106"/>
      <c r="E146" s="106"/>
      <c r="F146" s="106"/>
      <c r="G146" s="106"/>
      <c r="H146" s="106"/>
    </row>
    <row r="147" spans="1:8" ht="12" customHeight="1">
      <c r="A147" s="9"/>
      <c r="B147" s="77">
        <v>637004</v>
      </c>
      <c r="C147" s="75" t="s">
        <v>115</v>
      </c>
      <c r="D147" s="9">
        <v>6500</v>
      </c>
      <c r="E147" s="9">
        <v>6500</v>
      </c>
      <c r="F147" s="9">
        <v>10000</v>
      </c>
      <c r="G147" s="9">
        <v>11000</v>
      </c>
      <c r="H147" s="9">
        <v>12000</v>
      </c>
    </row>
    <row r="148" spans="1:8" ht="12" customHeight="1">
      <c r="A148" s="9"/>
      <c r="B148" s="77">
        <v>637012</v>
      </c>
      <c r="C148" s="75" t="s">
        <v>117</v>
      </c>
      <c r="D148" s="106"/>
      <c r="E148" s="106"/>
      <c r="F148" s="106"/>
      <c r="G148" s="106"/>
      <c r="H148" s="106"/>
    </row>
    <row r="149" spans="1:8" ht="12" customHeight="1">
      <c r="A149" s="9"/>
      <c r="B149" s="77"/>
      <c r="C149" s="75"/>
      <c r="D149" s="9"/>
      <c r="E149" s="9"/>
      <c r="F149" s="9"/>
      <c r="G149" s="9"/>
      <c r="H149" s="9"/>
    </row>
    <row r="150" spans="1:8" ht="12" customHeight="1">
      <c r="A150" s="107" t="s">
        <v>158</v>
      </c>
      <c r="B150" s="96"/>
      <c r="C150" s="97"/>
      <c r="D150" s="98">
        <f>D151+D153+D155</f>
        <v>1050</v>
      </c>
      <c r="E150" s="98">
        <f>E151+E153+E155</f>
        <v>1050</v>
      </c>
      <c r="F150" s="98">
        <f>F151+F153+F155</f>
        <v>2150</v>
      </c>
      <c r="G150" s="98">
        <f>G151+G153+G155</f>
        <v>1400</v>
      </c>
      <c r="H150" s="98">
        <f>H151+H153+H155</f>
        <v>1250</v>
      </c>
    </row>
    <row r="151" spans="1:8" ht="12" customHeight="1">
      <c r="A151" s="108"/>
      <c r="B151" s="100">
        <v>610</v>
      </c>
      <c r="C151" s="72" t="s">
        <v>69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</row>
    <row r="152" spans="1:8" ht="12" customHeight="1">
      <c r="A152" s="108"/>
      <c r="B152" s="104">
        <v>611</v>
      </c>
      <c r="C152" s="105" t="s">
        <v>70</v>
      </c>
      <c r="D152" s="110"/>
      <c r="E152" s="110"/>
      <c r="F152" s="110"/>
      <c r="G152" s="109"/>
      <c r="H152" s="109"/>
    </row>
    <row r="153" spans="1:8" ht="12" customHeight="1">
      <c r="A153" s="108"/>
      <c r="B153" s="100">
        <v>620</v>
      </c>
      <c r="C153" s="101" t="s">
        <v>73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</row>
    <row r="154" spans="1:8" ht="12" customHeight="1">
      <c r="A154" s="108"/>
      <c r="B154" s="104">
        <v>620</v>
      </c>
      <c r="C154" s="105" t="s">
        <v>159</v>
      </c>
      <c r="D154" s="110"/>
      <c r="E154" s="110"/>
      <c r="F154" s="110"/>
      <c r="G154" s="110"/>
      <c r="H154" s="110"/>
    </row>
    <row r="155" spans="1:8" ht="12" customHeight="1">
      <c r="A155" s="108"/>
      <c r="B155" s="100">
        <v>630</v>
      </c>
      <c r="C155" s="101" t="s">
        <v>76</v>
      </c>
      <c r="D155" s="111">
        <f>D156+D160</f>
        <v>1050</v>
      </c>
      <c r="E155" s="111">
        <f>E156+E160</f>
        <v>1050</v>
      </c>
      <c r="F155" s="111">
        <f>F156+F160</f>
        <v>2150</v>
      </c>
      <c r="G155" s="111">
        <f>G156+G160</f>
        <v>1400</v>
      </c>
      <c r="H155" s="111">
        <f>H156+H160</f>
        <v>1250</v>
      </c>
    </row>
    <row r="156" spans="1:8" ht="12" customHeight="1">
      <c r="A156" s="108"/>
      <c r="B156" s="100">
        <v>633</v>
      </c>
      <c r="C156" s="101" t="s">
        <v>87</v>
      </c>
      <c r="D156" s="102">
        <f>D157+D158+D159</f>
        <v>900</v>
      </c>
      <c r="E156" s="102">
        <f>E157+E158+E159</f>
        <v>900</v>
      </c>
      <c r="F156" s="102">
        <f>F157+F158+F159</f>
        <v>2000</v>
      </c>
      <c r="G156" s="102">
        <f>G157+G158+G159</f>
        <v>1200</v>
      </c>
      <c r="H156" s="102">
        <f>H157+H158+H159</f>
        <v>1100</v>
      </c>
    </row>
    <row r="157" spans="1:8" ht="12" customHeight="1">
      <c r="A157" s="108"/>
      <c r="B157" s="104">
        <v>633004</v>
      </c>
      <c r="C157" s="105" t="s">
        <v>138</v>
      </c>
      <c r="D157" s="110">
        <v>500</v>
      </c>
      <c r="E157" s="110">
        <v>500</v>
      </c>
      <c r="F157" s="110">
        <v>1000</v>
      </c>
      <c r="G157" s="110">
        <v>200</v>
      </c>
      <c r="H157" s="110">
        <v>300</v>
      </c>
    </row>
    <row r="158" spans="1:8" ht="12" customHeight="1">
      <c r="A158" s="108"/>
      <c r="B158" s="104">
        <v>633006</v>
      </c>
      <c r="C158" s="105" t="s">
        <v>92</v>
      </c>
      <c r="D158" s="110">
        <v>400</v>
      </c>
      <c r="E158" s="110">
        <v>400</v>
      </c>
      <c r="F158" s="110">
        <v>1000</v>
      </c>
      <c r="G158" s="110">
        <v>1000</v>
      </c>
      <c r="H158" s="110">
        <v>800</v>
      </c>
    </row>
    <row r="159" spans="1:8" ht="12" customHeight="1">
      <c r="A159" s="108"/>
      <c r="B159" s="104">
        <v>633010</v>
      </c>
      <c r="C159" s="105" t="s">
        <v>160</v>
      </c>
      <c r="D159" s="110"/>
      <c r="E159" s="110"/>
      <c r="F159" s="110"/>
      <c r="G159" s="110"/>
      <c r="H159" s="110"/>
    </row>
    <row r="160" spans="1:8" ht="12" customHeight="1">
      <c r="A160" s="108"/>
      <c r="B160" s="100">
        <v>637</v>
      </c>
      <c r="C160" s="101" t="s">
        <v>111</v>
      </c>
      <c r="D160" s="111">
        <f>D161+D162</f>
        <v>150</v>
      </c>
      <c r="E160" s="111">
        <f>E161+E162</f>
        <v>150</v>
      </c>
      <c r="F160" s="111">
        <f>F161+F162</f>
        <v>150</v>
      </c>
      <c r="G160" s="111">
        <f>G161+G162</f>
        <v>200</v>
      </c>
      <c r="H160" s="111">
        <f>H161+H162</f>
        <v>150</v>
      </c>
    </row>
    <row r="161" spans="1:8" ht="12" customHeight="1">
      <c r="A161" s="108"/>
      <c r="B161" s="104">
        <v>637027</v>
      </c>
      <c r="C161" s="105" t="s">
        <v>161</v>
      </c>
      <c r="D161" s="110"/>
      <c r="E161" s="110"/>
      <c r="F161" s="110"/>
      <c r="G161" s="110"/>
      <c r="H161" s="110"/>
    </row>
    <row r="162" spans="1:8" ht="12" customHeight="1">
      <c r="A162" s="9"/>
      <c r="B162" s="95">
        <v>637015</v>
      </c>
      <c r="C162" s="91" t="s">
        <v>141</v>
      </c>
      <c r="D162" s="9">
        <v>150</v>
      </c>
      <c r="E162" s="9">
        <v>150</v>
      </c>
      <c r="F162" s="9">
        <v>150</v>
      </c>
      <c r="G162" s="9">
        <v>200</v>
      </c>
      <c r="H162" s="9">
        <v>150</v>
      </c>
    </row>
    <row r="163" spans="1:8" ht="12" customHeight="1">
      <c r="A163" s="89" t="s">
        <v>162</v>
      </c>
      <c r="B163" s="67"/>
      <c r="C163" s="92"/>
      <c r="D163" s="93">
        <f>D164+D166+D168</f>
        <v>1300</v>
      </c>
      <c r="E163" s="93">
        <f>E164+E166+E168</f>
        <v>3000</v>
      </c>
      <c r="F163" s="93">
        <f>F164+F166+F168</f>
        <v>2600</v>
      </c>
      <c r="G163" s="93">
        <f>G164+G166+G168</f>
        <v>2600</v>
      </c>
      <c r="H163" s="93">
        <f>H164+H166+H168</f>
        <v>2400</v>
      </c>
    </row>
    <row r="164" spans="1:8" ht="12" customHeight="1">
      <c r="A164" s="81"/>
      <c r="B164" s="71">
        <v>632</v>
      </c>
      <c r="C164" s="72" t="s">
        <v>81</v>
      </c>
      <c r="D164" s="80">
        <f>D165</f>
        <v>1250</v>
      </c>
      <c r="E164" s="80">
        <f>E165</f>
        <v>1250</v>
      </c>
      <c r="F164" s="80">
        <f>F165</f>
        <v>1300</v>
      </c>
      <c r="G164" s="80">
        <f>G165</f>
        <v>1300</v>
      </c>
      <c r="H164" s="80">
        <f>H165</f>
        <v>1300</v>
      </c>
    </row>
    <row r="165" spans="1:8" ht="12" customHeight="1">
      <c r="A165" s="9"/>
      <c r="B165" s="8" t="s">
        <v>163</v>
      </c>
      <c r="C165" s="75" t="s">
        <v>136</v>
      </c>
      <c r="D165" s="76">
        <v>1250</v>
      </c>
      <c r="E165" s="76">
        <v>1250</v>
      </c>
      <c r="F165" s="76">
        <v>1300</v>
      </c>
      <c r="G165" s="76">
        <v>1300</v>
      </c>
      <c r="H165" s="76">
        <v>1300</v>
      </c>
    </row>
    <row r="166" spans="1:8" ht="12" customHeight="1">
      <c r="A166" s="9"/>
      <c r="B166" s="71">
        <v>633</v>
      </c>
      <c r="C166" s="81" t="s">
        <v>87</v>
      </c>
      <c r="D166" s="80">
        <f>D167</f>
        <v>50</v>
      </c>
      <c r="E166" s="80">
        <f>E167</f>
        <v>250</v>
      </c>
      <c r="F166" s="80">
        <f>F167</f>
        <v>100</v>
      </c>
      <c r="G166" s="80">
        <f>G167</f>
        <v>100</v>
      </c>
      <c r="H166" s="80">
        <f>H167</f>
        <v>100</v>
      </c>
    </row>
    <row r="167" spans="1:8" ht="12" customHeight="1">
      <c r="A167" s="9"/>
      <c r="B167" s="77">
        <v>633006</v>
      </c>
      <c r="C167" s="75" t="s">
        <v>92</v>
      </c>
      <c r="D167" s="76">
        <v>50</v>
      </c>
      <c r="E167" s="76">
        <v>250</v>
      </c>
      <c r="F167" s="76">
        <v>100</v>
      </c>
      <c r="G167" s="76">
        <v>100</v>
      </c>
      <c r="H167" s="76">
        <v>100</v>
      </c>
    </row>
    <row r="168" spans="1:8" ht="12" customHeight="1">
      <c r="A168" s="9"/>
      <c r="B168" s="71">
        <v>635</v>
      </c>
      <c r="C168" s="81" t="s">
        <v>150</v>
      </c>
      <c r="D168" s="73">
        <f>D169</f>
        <v>0</v>
      </c>
      <c r="E168" s="73">
        <f>E169</f>
        <v>1500</v>
      </c>
      <c r="F168" s="73">
        <f>F169</f>
        <v>1200</v>
      </c>
      <c r="G168" s="73">
        <f>G169</f>
        <v>1200</v>
      </c>
      <c r="H168" s="73">
        <f>H169</f>
        <v>1000</v>
      </c>
    </row>
    <row r="169" spans="1:8" ht="12" customHeight="1">
      <c r="A169" s="9"/>
      <c r="B169" s="77">
        <v>635004</v>
      </c>
      <c r="C169" s="75" t="s">
        <v>164</v>
      </c>
      <c r="D169" s="76"/>
      <c r="E169" s="76">
        <v>1500</v>
      </c>
      <c r="F169" s="76">
        <v>1200</v>
      </c>
      <c r="G169" s="76">
        <v>1200</v>
      </c>
      <c r="H169" s="76">
        <v>1000</v>
      </c>
    </row>
    <row r="170" spans="1:8" ht="12" customHeight="1">
      <c r="A170" s="9"/>
      <c r="B170" s="8"/>
      <c r="C170" s="75"/>
      <c r="D170" s="81"/>
      <c r="E170" s="81"/>
      <c r="F170" s="81"/>
      <c r="G170" s="81"/>
      <c r="H170" s="81"/>
    </row>
    <row r="171" spans="1:8" ht="12" customHeight="1">
      <c r="A171" s="107" t="s">
        <v>165</v>
      </c>
      <c r="B171" s="112"/>
      <c r="C171" s="113"/>
      <c r="D171" s="93">
        <f>D172+D175+D177+D178</f>
        <v>2230</v>
      </c>
      <c r="E171" s="93">
        <f>E172+E175+E177+E178</f>
        <v>3030</v>
      </c>
      <c r="F171" s="93">
        <f t="shared" ref="F171:H171" si="3">F172+F175+F177+F178</f>
        <v>3430</v>
      </c>
      <c r="G171" s="93">
        <f t="shared" si="3"/>
        <v>3330</v>
      </c>
      <c r="H171" s="93">
        <f t="shared" si="3"/>
        <v>3330</v>
      </c>
    </row>
    <row r="172" spans="1:8" ht="12" customHeight="1">
      <c r="A172" s="81"/>
      <c r="B172" s="79">
        <v>632</v>
      </c>
      <c r="C172" s="72" t="s">
        <v>136</v>
      </c>
      <c r="D172" s="73">
        <f>D173+D174</f>
        <v>730</v>
      </c>
      <c r="E172" s="73">
        <f>E173+E174</f>
        <v>830</v>
      </c>
      <c r="F172" s="73">
        <f>F173+F174</f>
        <v>730</v>
      </c>
      <c r="G172" s="73">
        <f>G173+G174</f>
        <v>730</v>
      </c>
      <c r="H172" s="73">
        <f>H173+H174</f>
        <v>730</v>
      </c>
    </row>
    <row r="173" spans="1:8" ht="12" customHeight="1">
      <c r="A173" s="9"/>
      <c r="B173" s="77">
        <v>632001</v>
      </c>
      <c r="C173" s="75" t="s">
        <v>166</v>
      </c>
      <c r="D173" s="76">
        <v>650</v>
      </c>
      <c r="E173" s="76">
        <v>650</v>
      </c>
      <c r="F173" s="76">
        <v>650</v>
      </c>
      <c r="G173" s="76">
        <v>650</v>
      </c>
      <c r="H173" s="76">
        <v>650</v>
      </c>
    </row>
    <row r="174" spans="1:8" ht="12" customHeight="1">
      <c r="A174" s="9"/>
      <c r="B174" s="77">
        <v>632002</v>
      </c>
      <c r="C174" s="75" t="s">
        <v>85</v>
      </c>
      <c r="D174" s="76">
        <v>80</v>
      </c>
      <c r="E174" s="76">
        <v>180</v>
      </c>
      <c r="F174" s="76">
        <v>80</v>
      </c>
      <c r="G174" s="76">
        <v>80</v>
      </c>
      <c r="H174" s="76">
        <v>80</v>
      </c>
    </row>
    <row r="175" spans="1:8" ht="12" customHeight="1">
      <c r="A175" s="108"/>
      <c r="B175" s="71">
        <v>633</v>
      </c>
      <c r="C175" s="81" t="s">
        <v>87</v>
      </c>
      <c r="D175" s="80">
        <f>D176</f>
        <v>100</v>
      </c>
      <c r="E175" s="80">
        <f>E176</f>
        <v>100</v>
      </c>
      <c r="F175" s="80">
        <f>F176</f>
        <v>300</v>
      </c>
      <c r="G175" s="80">
        <f>G176</f>
        <v>200</v>
      </c>
      <c r="H175" s="80">
        <f>H176</f>
        <v>200</v>
      </c>
    </row>
    <row r="176" spans="1:8" ht="12" customHeight="1">
      <c r="A176" s="108"/>
      <c r="B176" s="77">
        <v>633006</v>
      </c>
      <c r="C176" s="75" t="s">
        <v>92</v>
      </c>
      <c r="D176" s="76">
        <v>100</v>
      </c>
      <c r="E176" s="76">
        <v>100</v>
      </c>
      <c r="F176" s="76">
        <v>300</v>
      </c>
      <c r="G176" s="76">
        <v>200</v>
      </c>
      <c r="H176" s="76">
        <v>200</v>
      </c>
    </row>
    <row r="177" spans="1:8" ht="12" customHeight="1">
      <c r="A177" s="108"/>
      <c r="B177" s="77">
        <v>637004</v>
      </c>
      <c r="C177" s="75" t="s">
        <v>211</v>
      </c>
      <c r="D177" s="76"/>
      <c r="E177" s="76">
        <v>700</v>
      </c>
      <c r="F177" s="76">
        <v>1000</v>
      </c>
      <c r="G177" s="76">
        <v>1000</v>
      </c>
      <c r="H177" s="76">
        <v>1000</v>
      </c>
    </row>
    <row r="178" spans="1:8" ht="12" customHeight="1">
      <c r="A178" s="81"/>
      <c r="B178" s="79">
        <v>640</v>
      </c>
      <c r="C178" s="72" t="s">
        <v>167</v>
      </c>
      <c r="D178" s="39">
        <f>SUM(D179)</f>
        <v>1400</v>
      </c>
      <c r="E178" s="39">
        <f>SUM(E179)</f>
        <v>1400</v>
      </c>
      <c r="F178" s="39">
        <f>SUM(F179)</f>
        <v>1400</v>
      </c>
      <c r="G178" s="39">
        <f>SUM(G179)</f>
        <v>1400</v>
      </c>
      <c r="H178" s="39">
        <f>SUM(H179)</f>
        <v>1400</v>
      </c>
    </row>
    <row r="179" spans="1:8" ht="12" customHeight="1">
      <c r="A179" s="9"/>
      <c r="B179" s="77">
        <v>642001</v>
      </c>
      <c r="C179" s="75" t="s">
        <v>124</v>
      </c>
      <c r="D179" s="76">
        <v>1400</v>
      </c>
      <c r="E179" s="76">
        <v>1400</v>
      </c>
      <c r="F179" s="76">
        <v>1400</v>
      </c>
      <c r="G179" s="76">
        <v>1400</v>
      </c>
      <c r="H179" s="76">
        <v>1400</v>
      </c>
    </row>
    <row r="180" spans="1:8" ht="12" customHeight="1">
      <c r="A180" s="108"/>
      <c r="B180" s="8"/>
      <c r="C180" s="9"/>
      <c r="D180" s="9"/>
      <c r="E180" s="9"/>
      <c r="F180" s="9"/>
      <c r="G180" s="9"/>
      <c r="H180" s="9"/>
    </row>
    <row r="181" spans="1:8" ht="12" customHeight="1">
      <c r="A181" s="107" t="s">
        <v>168</v>
      </c>
      <c r="B181" s="114"/>
      <c r="C181" s="115"/>
      <c r="D181" s="93">
        <f>D182+D186+D188+D191</f>
        <v>2470</v>
      </c>
      <c r="E181" s="93">
        <f>E182+E186+E188+E191</f>
        <v>2970</v>
      </c>
      <c r="F181" s="93">
        <f>F182+F186+F188+F191</f>
        <v>5470</v>
      </c>
      <c r="G181" s="93">
        <f>G182+G186+G188</f>
        <v>1890</v>
      </c>
      <c r="H181" s="93">
        <f>H182+H186+H188</f>
        <v>1690</v>
      </c>
    </row>
    <row r="182" spans="1:8" ht="12" customHeight="1">
      <c r="A182" s="108"/>
      <c r="B182" s="71">
        <v>633</v>
      </c>
      <c r="C182" s="81" t="s">
        <v>87</v>
      </c>
      <c r="D182" s="80">
        <f>D185</f>
        <v>500</v>
      </c>
      <c r="E182" s="80">
        <f>E185</f>
        <v>1000</v>
      </c>
      <c r="F182" s="80">
        <f>F185+F184+F183</f>
        <v>3400</v>
      </c>
      <c r="G182" s="80">
        <f>G185</f>
        <v>1200</v>
      </c>
      <c r="H182" s="80">
        <f>H185</f>
        <v>1000</v>
      </c>
    </row>
    <row r="183" spans="1:8" ht="12" customHeight="1">
      <c r="A183" s="108"/>
      <c r="B183" s="8">
        <v>633001</v>
      </c>
      <c r="C183" s="9" t="s">
        <v>216</v>
      </c>
      <c r="D183" s="80"/>
      <c r="E183" s="80"/>
      <c r="F183" s="76">
        <v>1200</v>
      </c>
      <c r="G183" s="80"/>
      <c r="H183" s="80"/>
    </row>
    <row r="184" spans="1:8" ht="12" customHeight="1">
      <c r="A184" s="108"/>
      <c r="B184" s="8">
        <v>633004</v>
      </c>
      <c r="C184" s="9" t="s">
        <v>217</v>
      </c>
      <c r="D184" s="80"/>
      <c r="E184" s="80"/>
      <c r="F184" s="76">
        <v>1000</v>
      </c>
      <c r="G184" s="76"/>
      <c r="H184" s="76"/>
    </row>
    <row r="185" spans="1:8" ht="12" customHeight="1">
      <c r="A185" s="108"/>
      <c r="B185" s="77">
        <v>633006</v>
      </c>
      <c r="C185" s="75" t="s">
        <v>92</v>
      </c>
      <c r="D185" s="76">
        <v>500</v>
      </c>
      <c r="E185" s="76">
        <v>1000</v>
      </c>
      <c r="F185" s="76">
        <v>1200</v>
      </c>
      <c r="G185" s="76">
        <v>1200</v>
      </c>
      <c r="H185" s="76">
        <v>1000</v>
      </c>
    </row>
    <row r="186" spans="1:8" ht="12" customHeight="1">
      <c r="A186" s="108"/>
      <c r="B186" s="71">
        <v>635</v>
      </c>
      <c r="C186" s="72" t="s">
        <v>150</v>
      </c>
      <c r="D186" s="80">
        <f>D187</f>
        <v>0</v>
      </c>
      <c r="E186" s="80">
        <f>E187</f>
        <v>0</v>
      </c>
      <c r="F186" s="80">
        <f>F187</f>
        <v>0</v>
      </c>
      <c r="G186" s="80">
        <f>G187</f>
        <v>0</v>
      </c>
      <c r="H186" s="80">
        <f>H187</f>
        <v>0</v>
      </c>
    </row>
    <row r="187" spans="1:8" ht="12" customHeight="1">
      <c r="A187" s="108"/>
      <c r="B187" s="8">
        <v>635006</v>
      </c>
      <c r="C187" s="75" t="s">
        <v>137</v>
      </c>
      <c r="D187" s="76"/>
      <c r="E187" s="76"/>
      <c r="F187" s="76"/>
      <c r="G187" s="76"/>
      <c r="H187" s="76"/>
    </row>
    <row r="188" spans="1:8" ht="12" customHeight="1">
      <c r="A188" s="108"/>
      <c r="B188" s="71">
        <v>637</v>
      </c>
      <c r="C188" s="81" t="s">
        <v>111</v>
      </c>
      <c r="D188" s="73">
        <f>D189+D190</f>
        <v>1570</v>
      </c>
      <c r="E188" s="73">
        <f>E189+E190</f>
        <v>1570</v>
      </c>
      <c r="F188" s="73">
        <f>F189+F190</f>
        <v>1570</v>
      </c>
      <c r="G188" s="73">
        <f>G189+G190</f>
        <v>690</v>
      </c>
      <c r="H188" s="73">
        <f>H189+H190</f>
        <v>690</v>
      </c>
    </row>
    <row r="189" spans="1:8" ht="12" customHeight="1">
      <c r="A189" s="108"/>
      <c r="B189" s="77">
        <v>637002</v>
      </c>
      <c r="C189" s="75" t="s">
        <v>169</v>
      </c>
      <c r="D189" s="76">
        <v>1500</v>
      </c>
      <c r="E189" s="76">
        <v>1500</v>
      </c>
      <c r="F189" s="76">
        <v>1500</v>
      </c>
      <c r="G189" s="76">
        <v>600</v>
      </c>
      <c r="H189" s="76">
        <v>600</v>
      </c>
    </row>
    <row r="190" spans="1:8" ht="12" customHeight="1">
      <c r="A190" s="108"/>
      <c r="B190" s="8">
        <v>637027</v>
      </c>
      <c r="C190" s="9" t="s">
        <v>161</v>
      </c>
      <c r="D190" s="9">
        <v>70</v>
      </c>
      <c r="E190" s="9">
        <v>70</v>
      </c>
      <c r="F190" s="9">
        <v>70</v>
      </c>
      <c r="G190" s="9">
        <v>90</v>
      </c>
      <c r="H190" s="9">
        <v>90</v>
      </c>
    </row>
    <row r="191" spans="1:8" ht="12" customHeight="1">
      <c r="A191" s="108"/>
      <c r="B191" s="8">
        <v>642001</v>
      </c>
      <c r="C191" s="9" t="s">
        <v>170</v>
      </c>
      <c r="D191" s="9">
        <v>400</v>
      </c>
      <c r="E191" s="9">
        <v>400</v>
      </c>
      <c r="F191" s="9">
        <v>500</v>
      </c>
      <c r="G191" s="9">
        <v>500</v>
      </c>
      <c r="H191" s="9">
        <v>500</v>
      </c>
    </row>
    <row r="192" spans="1:8" ht="12" customHeight="1">
      <c r="A192" s="108"/>
      <c r="B192" s="8"/>
      <c r="C192" s="9"/>
      <c r="D192" s="9"/>
      <c r="E192" s="9"/>
      <c r="F192" s="9"/>
      <c r="G192" s="9"/>
      <c r="H192" s="9"/>
    </row>
    <row r="193" spans="1:8" ht="12" customHeight="1">
      <c r="A193" s="89" t="s">
        <v>171</v>
      </c>
      <c r="B193" s="67"/>
      <c r="C193" s="68"/>
      <c r="D193" s="85">
        <f>D194+D196+D198</f>
        <v>200</v>
      </c>
      <c r="E193" s="85">
        <f>E194+E196+E198</f>
        <v>500</v>
      </c>
      <c r="F193" s="85">
        <f>F194+F196+F198</f>
        <v>700</v>
      </c>
      <c r="G193" s="85">
        <f>G194+G196+G198</f>
        <v>350</v>
      </c>
      <c r="H193" s="85">
        <f>H194+H196+H198</f>
        <v>250</v>
      </c>
    </row>
    <row r="194" spans="1:8" ht="12" customHeight="1">
      <c r="A194" s="81"/>
      <c r="B194" s="71">
        <v>633</v>
      </c>
      <c r="C194" s="81" t="s">
        <v>87</v>
      </c>
      <c r="D194" s="73">
        <f>D195</f>
        <v>200</v>
      </c>
      <c r="E194" s="73">
        <f>E195</f>
        <v>200</v>
      </c>
      <c r="F194" s="73">
        <f>F195</f>
        <v>200</v>
      </c>
      <c r="G194" s="80">
        <f>G195</f>
        <v>50</v>
      </c>
      <c r="H194" s="80">
        <f>H195</f>
        <v>50</v>
      </c>
    </row>
    <row r="195" spans="1:8" ht="12" customHeight="1">
      <c r="A195" s="9"/>
      <c r="B195" s="77">
        <v>633006</v>
      </c>
      <c r="C195" s="75" t="s">
        <v>92</v>
      </c>
      <c r="D195" s="76">
        <v>200</v>
      </c>
      <c r="E195" s="76">
        <v>200</v>
      </c>
      <c r="F195" s="76">
        <v>200</v>
      </c>
      <c r="G195" s="76">
        <v>50</v>
      </c>
      <c r="H195" s="76">
        <v>50</v>
      </c>
    </row>
    <row r="196" spans="1:8" ht="12" customHeight="1">
      <c r="A196" s="9"/>
      <c r="B196" s="71">
        <v>635</v>
      </c>
      <c r="C196" s="81" t="s">
        <v>102</v>
      </c>
      <c r="D196" s="80">
        <f>D197</f>
        <v>0</v>
      </c>
      <c r="E196" s="80">
        <f>E197</f>
        <v>300</v>
      </c>
      <c r="F196" s="80">
        <f>F197</f>
        <v>500</v>
      </c>
      <c r="G196" s="80">
        <f>G197</f>
        <v>300</v>
      </c>
      <c r="H196" s="80">
        <f>H197</f>
        <v>200</v>
      </c>
    </row>
    <row r="197" spans="1:8" ht="12" customHeight="1">
      <c r="A197" s="9"/>
      <c r="B197" s="77">
        <v>635006</v>
      </c>
      <c r="C197" s="75" t="s">
        <v>110</v>
      </c>
      <c r="D197" s="76">
        <v>0</v>
      </c>
      <c r="E197" s="76">
        <v>300</v>
      </c>
      <c r="F197" s="76">
        <v>500</v>
      </c>
      <c r="G197" s="76">
        <v>300</v>
      </c>
      <c r="H197" s="76">
        <v>200</v>
      </c>
    </row>
    <row r="198" spans="1:8" ht="12" customHeight="1">
      <c r="A198" s="9"/>
      <c r="B198" s="116">
        <v>637</v>
      </c>
      <c r="C198" s="108" t="s">
        <v>111</v>
      </c>
      <c r="D198" s="117">
        <f>D199+D200</f>
        <v>0</v>
      </c>
      <c r="E198" s="117">
        <f>E199+E200</f>
        <v>0</v>
      </c>
      <c r="F198" s="117">
        <f>F199+F200</f>
        <v>0</v>
      </c>
      <c r="G198" s="117">
        <f>G199+G200</f>
        <v>0</v>
      </c>
      <c r="H198" s="117">
        <f>H199+H200</f>
        <v>0</v>
      </c>
    </row>
    <row r="199" spans="1:8" ht="12" customHeight="1">
      <c r="A199" s="9"/>
      <c r="B199" s="8">
        <v>637027</v>
      </c>
      <c r="C199" s="9" t="s">
        <v>172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</row>
    <row r="200" spans="1:8" ht="12" customHeight="1">
      <c r="A200" s="9"/>
      <c r="B200" s="8"/>
      <c r="C200" s="75"/>
      <c r="D200" s="81"/>
      <c r="E200" s="81"/>
      <c r="F200" s="81"/>
      <c r="G200" s="81"/>
      <c r="H200" s="81"/>
    </row>
    <row r="201" spans="1:8" ht="12" customHeight="1">
      <c r="A201" s="89" t="s">
        <v>173</v>
      </c>
      <c r="B201" s="118"/>
      <c r="C201" s="92"/>
      <c r="D201" s="85">
        <f>D202+D205+D207+D210+D212</f>
        <v>720</v>
      </c>
      <c r="E201" s="85">
        <f>E202+E205+E207+E210+E212</f>
        <v>720</v>
      </c>
      <c r="F201" s="85">
        <f>F202+F205+F207+F210+F212</f>
        <v>920</v>
      </c>
      <c r="G201" s="85">
        <f>G202+G205+G207+G210+G212</f>
        <v>770</v>
      </c>
      <c r="H201" s="85">
        <f>H202+H205+H207+H210+H212</f>
        <v>820</v>
      </c>
    </row>
    <row r="202" spans="1:8" ht="12" customHeight="1">
      <c r="A202" s="81"/>
      <c r="B202" s="71">
        <v>632</v>
      </c>
      <c r="C202" s="72" t="s">
        <v>81</v>
      </c>
      <c r="D202" s="80">
        <f>D203+D204</f>
        <v>270</v>
      </c>
      <c r="E202" s="80">
        <f>E203+E204</f>
        <v>270</v>
      </c>
      <c r="F202" s="80">
        <f>F203+F204</f>
        <v>320</v>
      </c>
      <c r="G202" s="80">
        <f>G203+G204</f>
        <v>270</v>
      </c>
      <c r="H202" s="80">
        <f>H203+H204</f>
        <v>270</v>
      </c>
    </row>
    <row r="203" spans="1:8" ht="12" customHeight="1">
      <c r="A203" s="9"/>
      <c r="B203" s="8" t="s">
        <v>163</v>
      </c>
      <c r="C203" s="75" t="s">
        <v>136</v>
      </c>
      <c r="D203" s="9">
        <v>250</v>
      </c>
      <c r="E203" s="9">
        <v>250</v>
      </c>
      <c r="F203" s="9">
        <v>300</v>
      </c>
      <c r="G203" s="9">
        <v>250</v>
      </c>
      <c r="H203" s="9">
        <v>250</v>
      </c>
    </row>
    <row r="204" spans="1:8" ht="12" customHeight="1">
      <c r="A204" s="9"/>
      <c r="B204" s="77">
        <v>632002</v>
      </c>
      <c r="C204" s="75" t="s">
        <v>85</v>
      </c>
      <c r="D204" s="9">
        <v>20</v>
      </c>
      <c r="E204" s="9">
        <v>20</v>
      </c>
      <c r="F204" s="9">
        <v>20</v>
      </c>
      <c r="G204" s="9">
        <v>20</v>
      </c>
      <c r="H204" s="9">
        <v>20</v>
      </c>
    </row>
    <row r="205" spans="1:8" ht="12" customHeight="1">
      <c r="A205" s="9"/>
      <c r="B205" s="71">
        <v>633</v>
      </c>
      <c r="C205" s="81" t="s">
        <v>87</v>
      </c>
      <c r="D205" s="80">
        <f>D206</f>
        <v>200</v>
      </c>
      <c r="E205" s="80">
        <f>E206</f>
        <v>200</v>
      </c>
      <c r="F205" s="80">
        <f>F206</f>
        <v>300</v>
      </c>
      <c r="G205" s="80">
        <f>G206</f>
        <v>200</v>
      </c>
      <c r="H205" s="80">
        <f>H206</f>
        <v>250</v>
      </c>
    </row>
    <row r="206" spans="1:8" ht="12" customHeight="1">
      <c r="A206" s="9"/>
      <c r="B206" s="77">
        <v>633006</v>
      </c>
      <c r="C206" s="75" t="s">
        <v>92</v>
      </c>
      <c r="D206" s="76">
        <v>200</v>
      </c>
      <c r="E206" s="76">
        <v>200</v>
      </c>
      <c r="F206" s="76">
        <v>300</v>
      </c>
      <c r="G206" s="76">
        <v>200</v>
      </c>
      <c r="H206" s="76">
        <v>250</v>
      </c>
    </row>
    <row r="207" spans="1:8" ht="12" customHeight="1">
      <c r="A207" s="9"/>
      <c r="B207" s="71">
        <v>635</v>
      </c>
      <c r="C207" s="81" t="s">
        <v>102</v>
      </c>
      <c r="D207" s="119">
        <f>D208+D209</f>
        <v>200</v>
      </c>
      <c r="E207" s="119">
        <f>E208+E209</f>
        <v>200</v>
      </c>
      <c r="F207" s="119">
        <f>F208+F209</f>
        <v>200</v>
      </c>
      <c r="G207" s="119">
        <f>G208+G209</f>
        <v>200</v>
      </c>
      <c r="H207" s="119">
        <f>H208+H209</f>
        <v>200</v>
      </c>
    </row>
    <row r="208" spans="1:8" ht="12" customHeight="1">
      <c r="A208" s="9"/>
      <c r="B208" s="77">
        <v>635006</v>
      </c>
      <c r="C208" s="75" t="s">
        <v>110</v>
      </c>
      <c r="D208" s="9">
        <v>200</v>
      </c>
      <c r="E208" s="9">
        <v>200</v>
      </c>
      <c r="F208" s="9">
        <v>200</v>
      </c>
      <c r="G208" s="9">
        <v>200</v>
      </c>
      <c r="H208" s="9">
        <v>200</v>
      </c>
    </row>
    <row r="209" spans="1:8" ht="12" customHeight="1">
      <c r="A209" s="9"/>
      <c r="B209" s="77">
        <v>635004</v>
      </c>
      <c r="C209" s="75" t="s">
        <v>107</v>
      </c>
      <c r="D209" s="9"/>
      <c r="E209" s="9"/>
      <c r="F209" s="9"/>
      <c r="G209" s="9"/>
      <c r="H209" s="9"/>
    </row>
    <row r="210" spans="1:8" ht="12" customHeight="1">
      <c r="A210" s="9"/>
      <c r="B210" s="71">
        <v>637</v>
      </c>
      <c r="C210" s="81" t="s">
        <v>111</v>
      </c>
      <c r="D210" s="80">
        <f>D211</f>
        <v>50</v>
      </c>
      <c r="E210" s="80">
        <f>E211</f>
        <v>50</v>
      </c>
      <c r="F210" s="80">
        <f>F211</f>
        <v>100</v>
      </c>
      <c r="G210" s="80">
        <f>G211</f>
        <v>100</v>
      </c>
      <c r="H210" s="80">
        <f>H211</f>
        <v>100</v>
      </c>
    </row>
    <row r="211" spans="1:8" ht="12" customHeight="1">
      <c r="A211" s="9"/>
      <c r="B211" s="77">
        <v>637026</v>
      </c>
      <c r="C211" s="75" t="s">
        <v>161</v>
      </c>
      <c r="D211" s="76">
        <v>50</v>
      </c>
      <c r="E211" s="76">
        <v>50</v>
      </c>
      <c r="F211" s="76">
        <v>100</v>
      </c>
      <c r="G211" s="76">
        <v>100</v>
      </c>
      <c r="H211" s="76">
        <v>100</v>
      </c>
    </row>
    <row r="212" spans="1:8" ht="12" customHeight="1">
      <c r="A212" s="9"/>
      <c r="B212" s="79">
        <v>642</v>
      </c>
      <c r="C212" s="72" t="s">
        <v>174</v>
      </c>
      <c r="D212" s="80">
        <f>D213</f>
        <v>0</v>
      </c>
      <c r="E212" s="80">
        <f>E213</f>
        <v>0</v>
      </c>
      <c r="F212" s="80">
        <f>F213</f>
        <v>0</v>
      </c>
      <c r="G212" s="80">
        <f>G213</f>
        <v>0</v>
      </c>
      <c r="H212" s="80">
        <f>H213</f>
        <v>0</v>
      </c>
    </row>
    <row r="213" spans="1:8" ht="12" customHeight="1">
      <c r="A213" s="9"/>
      <c r="B213" s="77">
        <v>642002</v>
      </c>
      <c r="C213" s="75" t="s">
        <v>175</v>
      </c>
      <c r="D213" s="76"/>
      <c r="E213" s="76"/>
      <c r="F213" s="76"/>
      <c r="G213" s="76"/>
      <c r="H213" s="76"/>
    </row>
    <row r="214" spans="1:8" ht="12" customHeight="1">
      <c r="A214" s="9"/>
      <c r="B214" s="8"/>
      <c r="C214" s="75"/>
      <c r="D214" s="81"/>
      <c r="E214" s="81"/>
      <c r="F214" s="81"/>
      <c r="G214" s="81"/>
      <c r="H214" s="81"/>
    </row>
    <row r="215" spans="1:8" ht="25.5" customHeight="1">
      <c r="A215" s="120" t="s">
        <v>176</v>
      </c>
      <c r="B215" s="121"/>
      <c r="C215" s="122"/>
      <c r="D215" s="123">
        <f>D7+D62+D86+D107+D115+D136+D142+D150+D163+D171+D181+D193+D201</f>
        <v>71172.9715</v>
      </c>
      <c r="E215" s="123">
        <f>E7+E62+E86+E107+E115+E136+E142+E150+E163+E171+E181+E193+E201</f>
        <v>90764.9715</v>
      </c>
      <c r="F215" s="157">
        <f>F7+F62+F86+F107+F115+F136+F142+F150+F163+F171+F181+F193+F201</f>
        <v>92117</v>
      </c>
      <c r="G215" s="123">
        <f>G7+G62+G86+G107+G115+G136+G142+G150+G163+G171+G181+G193+G201</f>
        <v>91777</v>
      </c>
      <c r="H215" s="123">
        <f>H7+H62+H86+H107+H115+H136+H142+H150+H163+H171+H181+H193+H201</f>
        <v>95016</v>
      </c>
    </row>
    <row r="216" spans="1:8" ht="12.75" customHeight="1">
      <c r="A216" s="124"/>
      <c r="B216" s="125"/>
      <c r="C216" s="126"/>
      <c r="D216" s="127"/>
      <c r="E216" s="127"/>
      <c r="F216" s="127"/>
      <c r="G216" s="127"/>
      <c r="H216" s="127"/>
    </row>
    <row r="217" spans="1:8" ht="12.75" customHeight="1">
      <c r="A217" s="128" t="s">
        <v>177</v>
      </c>
      <c r="B217" s="5"/>
      <c r="C217" s="129"/>
      <c r="D217" s="7"/>
      <c r="E217" s="7"/>
      <c r="F217" s="7"/>
      <c r="G217" s="7"/>
      <c r="H217" s="7"/>
    </row>
    <row r="218" spans="1:8" ht="12.75" customHeight="1">
      <c r="A218" s="66" t="s">
        <v>178</v>
      </c>
      <c r="B218" s="67"/>
      <c r="C218" s="68"/>
      <c r="D218" s="93">
        <f>D219+D221+D220</f>
        <v>0</v>
      </c>
      <c r="E218" s="93">
        <f>E219+E221+E220</f>
        <v>1320</v>
      </c>
      <c r="F218" s="93">
        <f>F219+F221+F220</f>
        <v>0</v>
      </c>
      <c r="G218" s="93">
        <f>G219+G221+G220</f>
        <v>0</v>
      </c>
      <c r="H218" s="93">
        <f>H219+H221+H220</f>
        <v>0</v>
      </c>
    </row>
    <row r="219" spans="1:8" ht="12.75" customHeight="1">
      <c r="A219" s="74"/>
      <c r="B219" s="77">
        <v>711001</v>
      </c>
      <c r="C219" s="75" t="s">
        <v>212</v>
      </c>
      <c r="D219" s="76"/>
      <c r="E219" s="76">
        <v>1320</v>
      </c>
      <c r="F219" s="76"/>
      <c r="G219" s="76"/>
      <c r="H219" s="76"/>
    </row>
    <row r="220" spans="1:8" ht="12.75" customHeight="1">
      <c r="A220" s="74"/>
      <c r="B220" s="77">
        <v>717002</v>
      </c>
      <c r="C220" s="75" t="s">
        <v>179</v>
      </c>
      <c r="D220" s="76"/>
      <c r="E220" s="76"/>
      <c r="F220" s="76"/>
      <c r="G220" s="76"/>
      <c r="H220" s="76"/>
    </row>
    <row r="221" spans="1:8" ht="12.75" customHeight="1">
      <c r="A221" s="74"/>
      <c r="B221" s="8">
        <v>716</v>
      </c>
      <c r="C221" s="75" t="s">
        <v>180</v>
      </c>
      <c r="D221" s="76"/>
      <c r="E221" s="76"/>
      <c r="F221" s="76"/>
      <c r="G221" s="76"/>
      <c r="H221" s="76"/>
    </row>
    <row r="222" spans="1:8" ht="12.75" customHeight="1">
      <c r="A222" s="89" t="s">
        <v>181</v>
      </c>
      <c r="B222" s="67"/>
      <c r="C222" s="84"/>
      <c r="D222" s="93">
        <f>SUM(D223+D224)</f>
        <v>0</v>
      </c>
      <c r="E222" s="93">
        <f>SUM(E223+E224)</f>
        <v>0</v>
      </c>
      <c r="F222" s="93">
        <f>SUM(F223+F224)</f>
        <v>0</v>
      </c>
      <c r="G222" s="93">
        <f>SUM(G223+G224)</f>
        <v>11254</v>
      </c>
      <c r="H222" s="93">
        <f>SUM(H223+H224)</f>
        <v>0</v>
      </c>
    </row>
    <row r="223" spans="1:8" ht="12.75" customHeight="1">
      <c r="A223" s="81"/>
      <c r="B223" s="8">
        <v>716</v>
      </c>
      <c r="C223" s="75" t="s">
        <v>182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</row>
    <row r="224" spans="1:8" ht="12.75" customHeight="1">
      <c r="A224" s="74"/>
      <c r="B224" s="77">
        <v>717002</v>
      </c>
      <c r="C224" s="75" t="s">
        <v>183</v>
      </c>
      <c r="D224" s="76">
        <v>0</v>
      </c>
      <c r="E224" s="76">
        <v>0</v>
      </c>
      <c r="F224" s="76"/>
      <c r="G224" s="76">
        <v>11254</v>
      </c>
      <c r="H224" s="76">
        <v>0</v>
      </c>
    </row>
    <row r="225" spans="1:8" ht="12.75" customHeight="1">
      <c r="A225" s="89" t="s">
        <v>184</v>
      </c>
      <c r="B225" s="67"/>
      <c r="C225" s="68"/>
      <c r="D225" s="93">
        <f>SUM(D226)</f>
        <v>23008</v>
      </c>
      <c r="E225" s="93">
        <f>SUM(E226)</f>
        <v>19427</v>
      </c>
      <c r="F225" s="93">
        <f>SUM(F226)</f>
        <v>7864</v>
      </c>
      <c r="G225" s="93">
        <f>SUM(G226)</f>
        <v>0</v>
      </c>
      <c r="H225" s="93">
        <f>SUM(H226)</f>
        <v>0</v>
      </c>
    </row>
    <row r="226" spans="1:8" ht="12.75" customHeight="1">
      <c r="A226" s="130"/>
      <c r="B226" s="77">
        <v>717002</v>
      </c>
      <c r="C226" s="75" t="s">
        <v>183</v>
      </c>
      <c r="D226" s="76">
        <v>23008</v>
      </c>
      <c r="E226" s="76">
        <v>19427</v>
      </c>
      <c r="F226" s="76">
        <v>7864</v>
      </c>
      <c r="G226" s="76"/>
      <c r="H226" s="76"/>
    </row>
    <row r="227" spans="1:8" ht="12.75" customHeight="1">
      <c r="A227" s="89" t="s">
        <v>185</v>
      </c>
      <c r="B227" s="67"/>
      <c r="C227" s="68"/>
      <c r="D227" s="93">
        <f>SUM(D228)</f>
        <v>0</v>
      </c>
      <c r="E227" s="93">
        <f>SUM(E228)</f>
        <v>0</v>
      </c>
      <c r="F227" s="93">
        <f>SUM(F228)</f>
        <v>0</v>
      </c>
      <c r="G227" s="93">
        <f>SUM(G228)</f>
        <v>0</v>
      </c>
      <c r="H227" s="93">
        <f>SUM(H228)</f>
        <v>0</v>
      </c>
    </row>
    <row r="228" spans="1:8" ht="12.75" customHeight="1">
      <c r="A228" s="130"/>
      <c r="B228" s="77">
        <v>717002</v>
      </c>
      <c r="C228" s="75" t="s">
        <v>186</v>
      </c>
      <c r="D228" s="76">
        <v>0</v>
      </c>
      <c r="E228" s="76">
        <v>0</v>
      </c>
      <c r="F228" s="76">
        <v>0</v>
      </c>
      <c r="G228" s="76">
        <v>0</v>
      </c>
      <c r="H228" s="76">
        <v>0</v>
      </c>
    </row>
    <row r="229" spans="1:8" ht="12.75" customHeight="1">
      <c r="A229" s="130"/>
      <c r="B229" s="77">
        <v>717001</v>
      </c>
      <c r="C229" s="75" t="s">
        <v>187</v>
      </c>
      <c r="D229" s="76"/>
      <c r="E229" s="76"/>
      <c r="F229" s="76"/>
      <c r="G229" s="76"/>
      <c r="H229" s="76"/>
    </row>
    <row r="230" spans="1:8" ht="12.75" customHeight="1">
      <c r="A230" s="89" t="s">
        <v>188</v>
      </c>
      <c r="B230" s="67"/>
      <c r="C230" s="68"/>
      <c r="D230" s="93">
        <f>SUM(D231)</f>
        <v>0</v>
      </c>
      <c r="E230" s="93">
        <f>SUM(E231)</f>
        <v>0</v>
      </c>
      <c r="F230" s="93">
        <f>SUM(F231)</f>
        <v>0</v>
      </c>
      <c r="G230" s="93">
        <f>SUM(G231)</f>
        <v>0</v>
      </c>
      <c r="H230" s="93">
        <f>SUM(H231)</f>
        <v>12065</v>
      </c>
    </row>
    <row r="231" spans="1:8" ht="12.75" customHeight="1">
      <c r="A231" s="74"/>
      <c r="B231" s="77">
        <v>717001</v>
      </c>
      <c r="C231" s="75" t="s">
        <v>187</v>
      </c>
      <c r="D231" s="76"/>
      <c r="E231" s="76"/>
      <c r="F231" s="76"/>
      <c r="G231" s="76"/>
      <c r="H231" s="76">
        <v>12065</v>
      </c>
    </row>
    <row r="232" spans="1:8" ht="12.75" customHeight="1">
      <c r="A232" s="89" t="s">
        <v>189</v>
      </c>
      <c r="B232" s="67"/>
      <c r="C232" s="68"/>
      <c r="D232" s="93">
        <f>SUM(D233)</f>
        <v>0</v>
      </c>
      <c r="E232" s="93">
        <f>SUM(E233)</f>
        <v>7000</v>
      </c>
      <c r="F232" s="93">
        <f>SUM(F233)</f>
        <v>0</v>
      </c>
      <c r="G232" s="93">
        <f>SUM(G233)</f>
        <v>0</v>
      </c>
      <c r="H232" s="93">
        <f>SUM(H233)</f>
        <v>0</v>
      </c>
    </row>
    <row r="233" spans="1:8" ht="12.75" customHeight="1">
      <c r="A233" s="74"/>
      <c r="B233" s="77">
        <v>717002</v>
      </c>
      <c r="C233" s="75" t="s">
        <v>190</v>
      </c>
      <c r="D233" s="76"/>
      <c r="E233" s="76">
        <v>7000</v>
      </c>
      <c r="F233" s="76"/>
      <c r="G233" s="76"/>
      <c r="H233" s="76"/>
    </row>
    <row r="234" spans="1:8" ht="12.75" customHeight="1">
      <c r="A234" s="74"/>
      <c r="B234" s="77">
        <v>723002</v>
      </c>
      <c r="C234" s="75" t="s">
        <v>191</v>
      </c>
      <c r="D234" s="76"/>
      <c r="E234" s="76"/>
      <c r="F234" s="76"/>
      <c r="G234" s="76"/>
      <c r="H234" s="76"/>
    </row>
    <row r="235" spans="1:8" ht="12.75" customHeight="1">
      <c r="A235" s="131" t="s">
        <v>192</v>
      </c>
      <c r="B235" s="132"/>
      <c r="C235" s="133"/>
      <c r="D235" s="134">
        <f>D222+D227+D230+D218+D225+D232</f>
        <v>23008</v>
      </c>
      <c r="E235" s="134">
        <f>E222+E227+E230+E218+E225+E232</f>
        <v>27747</v>
      </c>
      <c r="F235" s="134">
        <f>F222+F227+F230+F218+F225+F232</f>
        <v>7864</v>
      </c>
      <c r="G235" s="134">
        <f>G222+G227+G230+G218</f>
        <v>11254</v>
      </c>
      <c r="H235" s="134">
        <f>H222+H227+H230+H218</f>
        <v>12065</v>
      </c>
    </row>
    <row r="236" spans="1:8" ht="12.75" customHeight="1">
      <c r="A236" s="9"/>
      <c r="B236" s="8"/>
      <c r="C236" s="75"/>
      <c r="D236" s="9"/>
      <c r="E236" s="9"/>
      <c r="F236" s="9"/>
      <c r="G236" s="9"/>
      <c r="H236" s="9"/>
    </row>
    <row r="237" spans="1:8" ht="12.75" customHeight="1">
      <c r="A237" s="128" t="s">
        <v>193</v>
      </c>
      <c r="B237" s="6"/>
      <c r="C237" s="129"/>
      <c r="D237" s="7"/>
      <c r="E237" s="7"/>
      <c r="F237" s="7"/>
      <c r="G237" s="7"/>
      <c r="H237" s="7"/>
    </row>
    <row r="238" spans="1:8" ht="12.75" customHeight="1">
      <c r="A238" s="135" t="s">
        <v>194</v>
      </c>
      <c r="B238" s="8"/>
      <c r="C238" s="75"/>
      <c r="D238" s="136"/>
      <c r="E238" s="136"/>
      <c r="F238" s="136"/>
      <c r="G238" s="136"/>
      <c r="H238" s="136"/>
    </row>
    <row r="239" spans="1:8" ht="12.75" customHeight="1">
      <c r="A239" s="135"/>
      <c r="B239" s="8">
        <v>814</v>
      </c>
      <c r="C239" s="75" t="s">
        <v>195</v>
      </c>
      <c r="D239" s="137"/>
      <c r="E239" s="137"/>
      <c r="F239" s="137"/>
      <c r="G239" s="137"/>
      <c r="H239" s="137"/>
    </row>
    <row r="240" spans="1:8" ht="12.75" customHeight="1">
      <c r="A240" s="138" t="s">
        <v>193</v>
      </c>
      <c r="B240" s="139"/>
      <c r="C240" s="140"/>
      <c r="D240" s="37">
        <f>D239</f>
        <v>0</v>
      </c>
      <c r="E240" s="37">
        <f>E239</f>
        <v>0</v>
      </c>
      <c r="F240" s="37">
        <f>F239</f>
        <v>0</v>
      </c>
      <c r="G240" s="37">
        <f>G239</f>
        <v>0</v>
      </c>
      <c r="H240" s="37">
        <f>H239</f>
        <v>0</v>
      </c>
    </row>
    <row r="241" spans="1:8" ht="12.75" customHeight="1">
      <c r="A241" s="141"/>
      <c r="B241" s="125"/>
      <c r="C241" s="126"/>
      <c r="D241" s="127"/>
      <c r="E241" s="127"/>
      <c r="F241" s="127"/>
      <c r="G241" s="127"/>
      <c r="H241" s="127"/>
    </row>
    <row r="242" spans="1:8" ht="15.75">
      <c r="A242" s="142" t="s">
        <v>196</v>
      </c>
      <c r="B242" s="143"/>
      <c r="C242" s="144"/>
      <c r="D242" s="7"/>
      <c r="E242" s="7"/>
      <c r="F242" s="7"/>
      <c r="G242" s="7"/>
      <c r="H242" s="7"/>
    </row>
    <row r="243" spans="1:8">
      <c r="A243" s="106" t="s">
        <v>197</v>
      </c>
      <c r="B243" s="145"/>
      <c r="C243" s="146"/>
      <c r="D243" s="147">
        <f>D215</f>
        <v>71172.9715</v>
      </c>
      <c r="E243" s="147">
        <f>E215</f>
        <v>90764.9715</v>
      </c>
      <c r="F243" s="147">
        <f>F215</f>
        <v>92117</v>
      </c>
      <c r="G243" s="147">
        <f>G215</f>
        <v>91777</v>
      </c>
      <c r="H243" s="147">
        <f>H215</f>
        <v>95016</v>
      </c>
    </row>
    <row r="244" spans="1:8">
      <c r="A244" s="106" t="s">
        <v>198</v>
      </c>
      <c r="B244" s="145"/>
      <c r="C244" s="146"/>
      <c r="D244" s="148">
        <f>D235</f>
        <v>23008</v>
      </c>
      <c r="E244" s="148">
        <f>E235</f>
        <v>27747</v>
      </c>
      <c r="F244" s="148">
        <f>F235</f>
        <v>7864</v>
      </c>
      <c r="G244" s="148">
        <f>G235</f>
        <v>11254</v>
      </c>
      <c r="H244" s="148">
        <f>H235</f>
        <v>12065</v>
      </c>
    </row>
    <row r="245" spans="1:8">
      <c r="A245" s="106" t="s">
        <v>193</v>
      </c>
      <c r="B245" s="145"/>
      <c r="C245" s="146"/>
      <c r="D245" s="147">
        <f>D240</f>
        <v>0</v>
      </c>
      <c r="E245" s="147">
        <f>E240</f>
        <v>0</v>
      </c>
      <c r="F245" s="147">
        <f>F240</f>
        <v>0</v>
      </c>
      <c r="G245" s="147">
        <f>G240</f>
        <v>0</v>
      </c>
      <c r="H245" s="147">
        <f>H240</f>
        <v>0</v>
      </c>
    </row>
    <row r="246" spans="1:8">
      <c r="A246" s="149" t="s">
        <v>199</v>
      </c>
      <c r="B246" s="40"/>
      <c r="C246" s="150"/>
      <c r="D246" s="42">
        <f>D243+D244+D245</f>
        <v>94180.9715</v>
      </c>
      <c r="E246" s="42">
        <f>E243+E244+E245</f>
        <v>118511.9715</v>
      </c>
      <c r="F246" s="42">
        <f>F243+F244+F245</f>
        <v>99981</v>
      </c>
      <c r="G246" s="42">
        <f>G243+G244+G245</f>
        <v>103031</v>
      </c>
      <c r="H246" s="42">
        <f>H243+H244+H245</f>
        <v>107081</v>
      </c>
    </row>
    <row r="247" spans="1:8">
      <c r="A247" s="9"/>
      <c r="B247" s="8"/>
      <c r="C247" s="75"/>
      <c r="D247" s="76"/>
      <c r="E247" s="76"/>
      <c r="F247" s="76"/>
      <c r="G247" s="76"/>
      <c r="H247" s="76"/>
    </row>
    <row r="248" spans="1:8">
      <c r="A248" s="106" t="s">
        <v>1</v>
      </c>
      <c r="B248" s="145"/>
      <c r="C248" s="146"/>
      <c r="D248" s="147">
        <v>94181</v>
      </c>
      <c r="E248" s="147">
        <v>103724</v>
      </c>
      <c r="F248" s="147">
        <v>99981</v>
      </c>
      <c r="G248" s="147">
        <v>103031</v>
      </c>
      <c r="H248" s="147">
        <v>107081</v>
      </c>
    </row>
    <row r="249" spans="1:8">
      <c r="A249" s="106" t="s">
        <v>47</v>
      </c>
      <c r="B249" s="145"/>
      <c r="C249" s="146"/>
      <c r="D249" s="147"/>
      <c r="E249" s="147"/>
      <c r="F249" s="147"/>
      <c r="G249" s="147"/>
      <c r="H249" s="147"/>
    </row>
    <row r="250" spans="1:8">
      <c r="A250" s="106" t="s">
        <v>56</v>
      </c>
      <c r="B250" s="145"/>
      <c r="C250" s="146"/>
      <c r="D250" s="147"/>
      <c r="E250" s="147">
        <v>14788</v>
      </c>
      <c r="F250" s="147"/>
      <c r="G250" s="147"/>
      <c r="H250" s="147"/>
    </row>
    <row r="251" spans="1:8">
      <c r="A251" s="106" t="s">
        <v>200</v>
      </c>
      <c r="B251" s="145"/>
      <c r="C251" s="146"/>
      <c r="D251" s="147"/>
      <c r="E251" s="147"/>
      <c r="F251" s="147"/>
      <c r="G251" s="147"/>
      <c r="H251" s="147"/>
    </row>
    <row r="252" spans="1:8">
      <c r="A252" s="149" t="s">
        <v>63</v>
      </c>
      <c r="B252" s="40"/>
      <c r="C252" s="150"/>
      <c r="D252" s="151">
        <f>SUM(D248+D249+D250)</f>
        <v>94181</v>
      </c>
      <c r="E252" s="151">
        <f>SUM(E248+E249+E250)</f>
        <v>118512</v>
      </c>
      <c r="F252" s="151">
        <f>SUM(F248+F249+F250)</f>
        <v>99981</v>
      </c>
      <c r="G252" s="151">
        <f>SUM(G248+G249+G250)</f>
        <v>103031</v>
      </c>
      <c r="H252" s="151">
        <f>SUM(H248+H249+H250)</f>
        <v>107081</v>
      </c>
    </row>
    <row r="253" spans="1:8" ht="15.75">
      <c r="A253" s="142" t="s">
        <v>201</v>
      </c>
      <c r="B253" s="152"/>
      <c r="C253" s="153"/>
      <c r="D253" s="154">
        <f>D252-D246</f>
        <v>2.8500000000349246E-2</v>
      </c>
      <c r="E253" s="154">
        <f>E252-E246</f>
        <v>2.8500000000349246E-2</v>
      </c>
      <c r="F253" s="154">
        <f>F252-F246</f>
        <v>0</v>
      </c>
      <c r="G253" s="154">
        <f>G252-G246</f>
        <v>0</v>
      </c>
      <c r="H253" s="154">
        <f>H252-H246</f>
        <v>0</v>
      </c>
    </row>
    <row r="254" spans="1:8">
      <c r="A254" s="4"/>
      <c r="B254" s="155"/>
      <c r="C254" s="156"/>
      <c r="D254" s="156"/>
      <c r="E254" s="156"/>
      <c r="F254" s="4"/>
      <c r="G254" s="4"/>
      <c r="H254" s="4"/>
    </row>
    <row r="255" spans="1:8">
      <c r="A255" s="4" t="s">
        <v>214</v>
      </c>
      <c r="B255" s="4"/>
      <c r="D255" s="4"/>
      <c r="E255" s="4"/>
      <c r="G255" s="4"/>
      <c r="H255" s="4"/>
    </row>
    <row r="256" spans="1:8">
      <c r="A256" s="4"/>
      <c r="B256" s="4"/>
      <c r="C256" s="4"/>
      <c r="D256" s="4" t="s">
        <v>64</v>
      </c>
      <c r="E256" s="4"/>
      <c r="F256" s="4" t="s">
        <v>203</v>
      </c>
      <c r="G256" s="4"/>
      <c r="H256" s="4"/>
    </row>
  </sheetData>
  <pageMargins left="0.51181102362204722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Honce</dc:creator>
  <cp:lastModifiedBy>Honce</cp:lastModifiedBy>
  <cp:lastPrinted>2019-12-09T10:44:44Z</cp:lastPrinted>
  <dcterms:created xsi:type="dcterms:W3CDTF">2019-11-20T10:12:22Z</dcterms:created>
  <dcterms:modified xsi:type="dcterms:W3CDTF">2019-12-13T08:58:36Z</dcterms:modified>
</cp:coreProperties>
</file>